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ishna\Desktop\Teletrabalho março2020\Reunião MoU Pastizales\2024 Reuniões Pastizales e Flyways\Mou Pastizales\"/>
    </mc:Choice>
  </mc:AlternateContent>
  <xr:revisionPtr revIDLastSave="0" documentId="13_ncr:1_{C177FE2E-9079-4666-8987-A1A526563E98}" xr6:coauthVersionLast="47" xr6:coauthVersionMax="47" xr10:uidLastSave="{00000000-0000-0000-0000-000000000000}"/>
  <bookViews>
    <workbookView xWindow="-110" yWindow="-110" windowWidth="19420" windowHeight="10420" tabRatio="778" xr2:uid="{00000000-000D-0000-FFFF-FFFF00000000}"/>
  </bookViews>
  <sheets>
    <sheet name="MOS3 2024" sheetId="1" r:id="rId1"/>
    <sheet name="Panel de Gestión - 1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9" i="1" l="1"/>
  <c r="E36" i="2"/>
  <c r="F36" i="2"/>
  <c r="G36" i="2"/>
  <c r="H36" i="2"/>
  <c r="I36" i="2"/>
  <c r="J36" i="2"/>
  <c r="D5" i="2"/>
  <c r="J32" i="2"/>
  <c r="F15" i="2"/>
  <c r="F33" i="2"/>
  <c r="G33" i="2"/>
  <c r="H33" i="2"/>
  <c r="I33" i="2"/>
  <c r="J33" i="2"/>
  <c r="AA16" i="2"/>
  <c r="Z16" i="2"/>
  <c r="Z17" i="2" a="1"/>
  <c r="Z17" i="2"/>
  <c r="AA20" i="2" a="1"/>
  <c r="AA20" i="2"/>
  <c r="Z20" i="2" a="1"/>
  <c r="Z20" i="2"/>
  <c r="AA19" i="2" a="1"/>
  <c r="AA19" i="2"/>
  <c r="Z19" i="2" a="1"/>
  <c r="Z19" i="2"/>
  <c r="AA18" i="2" a="1"/>
  <c r="AA18" i="2"/>
  <c r="Z18" i="2" a="1"/>
  <c r="Z18" i="2"/>
  <c r="AA17" i="2" a="1"/>
  <c r="AA17" i="2"/>
  <c r="D24" i="2"/>
  <c r="D23" i="2"/>
  <c r="D20" i="2"/>
  <c r="D19" i="2"/>
  <c r="D18" i="2"/>
  <c r="D16" i="2"/>
  <c r="D17" i="2"/>
  <c r="D7" i="2"/>
  <c r="E32" i="2"/>
  <c r="G32" i="2"/>
  <c r="H32" i="2"/>
  <c r="I32" i="2"/>
  <c r="G34" i="2"/>
  <c r="H34" i="2"/>
  <c r="I34" i="2"/>
  <c r="J34" i="2"/>
  <c r="G35" i="2"/>
  <c r="H35" i="2"/>
  <c r="I35" i="2"/>
  <c r="J35" i="2"/>
  <c r="F35" i="2"/>
  <c r="F34" i="2"/>
  <c r="F32" i="2"/>
  <c r="E35" i="2"/>
  <c r="E34" i="2"/>
  <c r="E33" i="2"/>
  <c r="F21" i="2"/>
  <c r="D29" i="2"/>
  <c r="B3" i="2"/>
  <c r="AB16" i="2"/>
  <c r="F16" i="2"/>
  <c r="AB20" i="2"/>
  <c r="F20" i="2"/>
  <c r="D36" i="2"/>
  <c r="D35" i="2"/>
  <c r="D34" i="2"/>
  <c r="AB18" i="2"/>
  <c r="F18" i="2"/>
  <c r="AB19" i="2"/>
  <c r="F19" i="2"/>
  <c r="D33" i="2"/>
  <c r="AB17" i="2"/>
  <c r="F17" i="2"/>
  <c r="D32" i="2"/>
  <c r="D22" i="2"/>
  <c r="E19" i="2"/>
  <c r="F22" i="2"/>
  <c r="G19" i="2"/>
  <c r="E17" i="2"/>
  <c r="E16" i="2"/>
  <c r="E18" i="2"/>
  <c r="E20" i="2"/>
  <c r="G20" i="2"/>
  <c r="G18" i="2"/>
  <c r="G15" i="2"/>
  <c r="G17" i="2"/>
  <c r="G16" i="2"/>
  <c r="G21" i="2"/>
  <c r="E22" i="2"/>
  <c r="G22" i="2"/>
</calcChain>
</file>

<file path=xl/sharedStrings.xml><?xml version="1.0" encoding="utf-8"?>
<sst xmlns="http://schemas.openxmlformats.org/spreadsheetml/2006/main" count="666" uniqueCount="331">
  <si>
    <t>OBJETIVOS ESPECÍFICOS</t>
  </si>
  <si>
    <t>Número de Objetivos Específicos</t>
  </si>
  <si>
    <t>%</t>
  </si>
  <si>
    <t>Objetivos Específicos</t>
  </si>
  <si>
    <t>OBJETIVO 1</t>
  </si>
  <si>
    <t>OBJETIVO 2</t>
  </si>
  <si>
    <t>OBJETIVO 3</t>
  </si>
  <si>
    <t>OBJETIVO 4</t>
  </si>
  <si>
    <t>OBJETIVO 5</t>
  </si>
  <si>
    <t>x</t>
  </si>
  <si>
    <t>Resultados esperados</t>
  </si>
  <si>
    <t>Período</t>
  </si>
  <si>
    <t>Articulador</t>
  </si>
  <si>
    <t>Colaboradores</t>
  </si>
  <si>
    <t>Início</t>
  </si>
  <si>
    <t>Nº</t>
  </si>
  <si>
    <t>1.1</t>
  </si>
  <si>
    <t>1.2</t>
  </si>
  <si>
    <t>1.3</t>
  </si>
  <si>
    <t>1.4</t>
  </si>
  <si>
    <t>1.5</t>
  </si>
  <si>
    <t>1.8</t>
  </si>
  <si>
    <t>1.9</t>
  </si>
  <si>
    <t>1.10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</si>
  <si>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</si>
  <si>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</si>
  <si>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</si>
  <si>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</si>
  <si>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</si>
  <si>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</si>
  <si>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</si>
  <si>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</si>
  <si>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</si>
  <si>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</si>
  <si>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3.1</t>
  </si>
  <si>
    <t>3.2</t>
  </si>
  <si>
    <t>3.3</t>
  </si>
  <si>
    <t>3.4</t>
  </si>
  <si>
    <t>3.5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</si>
  <si>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</si>
  <si>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</si>
  <si>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</si>
  <si>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</si>
  <si>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</si>
  <si>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</si>
  <si>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</si>
  <si>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</si>
  <si>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</si>
  <si>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</si>
  <si>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5.1</t>
  </si>
  <si>
    <t>5.2</t>
  </si>
  <si>
    <t>5.3</t>
  </si>
  <si>
    <t>5.4</t>
  </si>
  <si>
    <t>5.5</t>
  </si>
  <si>
    <t>5.6</t>
  </si>
  <si>
    <t>5.7</t>
  </si>
  <si>
    <t>Agrupada</t>
  </si>
  <si>
    <t>OBJETIVO ESPECÍFICO</t>
  </si>
  <si>
    <t>Localidades</t>
  </si>
  <si>
    <t>Desarrollar y coordinar programas de monitoreo e investigación de las especies del MdE, sus hábitats y ecosistemas de pastizales.</t>
  </si>
  <si>
    <t>Generar conciencia sobre la importancia de los pastizales naturales y las especies amenazadas.</t>
  </si>
  <si>
    <t>Fortalecer la cooperación internacional para la implementación del Memorando de Entendimiento</t>
  </si>
  <si>
    <t>Acción</t>
  </si>
  <si>
    <t>Producto</t>
  </si>
  <si>
    <t>Resultados/                     Indicadores</t>
  </si>
  <si>
    <t>Localización</t>
  </si>
  <si>
    <t>Prioridad</t>
  </si>
  <si>
    <t>Fin</t>
  </si>
  <si>
    <t>Áreas de relevancia</t>
  </si>
  <si>
    <t xml:space="preserve">La información sobre sitios clave está ampliamente disponible. </t>
  </si>
  <si>
    <t>Países firmantes del MdE</t>
  </si>
  <si>
    <t xml:space="preserve">Argentina: APN, Gob. prov., SAyDS, ONGs.
Bolivia: DGBAP, SERNAP, Universidades, ONGs.
Brasil: MMA, DIBIO/ICMBIO, CEMAVE/ICMBIO, Universidades y ONGs.
Paraguay: DGPCB/SEAM, Universidades y ONGs.
Uruguay: DINAMA (SNAP), RENARE (APyF), ONGs, Universidades
</t>
  </si>
  <si>
    <t>Alta</t>
  </si>
  <si>
    <t>Asegurar la protección de áreas prioritarias bajo mecanismos apropiados para la conservación de aves migratorias de pastizal.</t>
  </si>
  <si>
    <t>Proteger por lo menos una de las áreas prioritarias propuestas por país.</t>
  </si>
  <si>
    <t>Cantidad de áreas protegidas que no tienen planes de manejo u otros instrumentos de planificación, incluyendo la conservación de aves de pastizales</t>
  </si>
  <si>
    <t>Media</t>
  </si>
  <si>
    <t>Cantidad de planes de manejo u otros instrumentos de planificación, incluyendo la conservación de aves de pastizales</t>
  </si>
  <si>
    <t>Buenas practicas de manejo ampliamente disponibles en tres idiomas</t>
  </si>
  <si>
    <t xml:space="preserve">Alta </t>
  </si>
  <si>
    <t xml:space="preserve">Extensionistas generando capacidades en BPMs en los productores </t>
  </si>
  <si>
    <t>Cantidad de capacitadores entrenados</t>
  </si>
  <si>
    <t>Ganaderos (productores) y campos son multiplicadores del uso de BMPs</t>
  </si>
  <si>
    <t>Adopción amplia de BPMs por parte de productores</t>
  </si>
  <si>
    <t>Cantidad de productores que utilizan las BPMs</t>
  </si>
  <si>
    <t>Continuidad de la cultura tradicional ganadera que incluye BPMs para la conservación de aves migratorias de pastizal</t>
  </si>
  <si>
    <t>Cantidad de encuentros de ganaderos u otros eventos relacionados</t>
  </si>
  <si>
    <t xml:space="preserve">Promover el uso de semillas y plantas forrajeras nativas en sistemas pastoriles </t>
  </si>
  <si>
    <t xml:space="preserve">Aumentar la cantidad de productores y comunidades que adoptan sistemas de uso de semillas nativas y aumentar la cantidad de hectáreas sembradas con especies nativas.
</t>
  </si>
  <si>
    <t>Cantidad de productores y comunidades que adoptan sistemas de uso de semillas nativas.</t>
  </si>
  <si>
    <t>Cantidad de productores y comunidades que utilizan el banco de semillas disponible y adoptan sistemas de uso de semillas nativas</t>
  </si>
  <si>
    <t xml:space="preserve">Argentina: APN, Gob. prov., SAyDS, ONGs.
Bolivia: DGBAP, SERNAP, Universidades, ONGs.
Brasil: MMA, DIBIO/ICMBIO, CEMAVE/ICMBIO, Universidades y ONGs..
Paraguay: DGPCB/SEAM, Universidades y ONGs.
Uruguay: DINAMA (SNAP), RENARE (APyF), ONGs, Universidades
</t>
  </si>
  <si>
    <t>Aumento del conocimiento de la distribución y áreas clave para las especies del MdE</t>
  </si>
  <si>
    <t xml:space="preserve">Un mejor conocimiento y comprensión de la representatividad de las áreas protegidas para conservación de las especies
</t>
  </si>
  <si>
    <t xml:space="preserve">Conocimiento de los vacíos de representatividad.
</t>
  </si>
  <si>
    <t>Artículos científicos publicados</t>
  </si>
  <si>
    <t>Aumento del entendimiento de las necesidades de nichos de las especies informando buenas prácticas</t>
  </si>
  <si>
    <t xml:space="preserve">Argentina: APN, Gob. prov., SAyDS, ONGs.
Bolivia: DGBAP, SERNAP, Universidades, ONGs.
Brasil: MMA y DIBIO/ICMBIO, Universidades y ONGs.
Paraguay: DGPCB/SEAM, Universidades y ONGs.
Uruguay: DINAMA (SNAP), RENARE (APyF), ONGs, Universidades
</t>
  </si>
  <si>
    <t>Aumentar el conocimiento de los movimientos estacionales y las necesidades de hábitats de las especies.</t>
  </si>
  <si>
    <t>Información sobre movimientos estacionales y necesidades de hábitats es utilizada para identificar sitios prioritarios para acciones de conservación.</t>
  </si>
  <si>
    <t>Al menos 3 especies con conocimientos sobre movimientos estacionales y necesidades de hábitats</t>
  </si>
  <si>
    <t xml:space="preserve">Mejorar el conocimiento de la biología y demografía de las especies del Memorando.
</t>
  </si>
  <si>
    <t xml:space="preserve">Aumento del conocimiento de la biología de las especies
</t>
  </si>
  <si>
    <t xml:space="preserve">Aumento del conocimiento acerca de las distintas técnicas de manejo para la conservación de las especies y el incremento de la producción.  
</t>
  </si>
  <si>
    <t>Al menos 5 publicaciones científicas</t>
  </si>
  <si>
    <t xml:space="preserve">Argentina: APN, Gob. prov., SAyDS, ONGs.
Bolivia: DGBAP, SERNAP, Universidades, ONGs.
Brasil: Brasil: MMA, DIBIO/ICMBIO, CEMAVE/ICMBIO, Universidades y ONGs.
Paraguay: DGPCB/SEAM, Universidades y ONGs.
Uruguay: DINAMA (SNAP), RENARE (APyF), ONGs, Universidades
</t>
  </si>
  <si>
    <t>Difundir la información existente y promover nuevos estudios sobre el balance de carbono en pastizales naturales bajo sistemas de manejo ganadero.</t>
  </si>
  <si>
    <t xml:space="preserve">Estudios implementados e información difundida </t>
  </si>
  <si>
    <t>Aumento del conocimiento sobre el balance de carbono en pastizales naturales</t>
  </si>
  <si>
    <t xml:space="preserve">Al menos 2 publicaciones </t>
  </si>
  <si>
    <t xml:space="preserve">Argentina: APN, Gob. prov., SAyDS, ONGs.
Bolivia: DGBAP, SERNAP, Universidades, ONGs.
Brasil: MMA y DIBIO/ICMBIO, CEMAVE/ICMBIO, Universidades y ONGs (SAVE). Paraguay: DGPCB/SEAM, Universidades y ONGs.
Uruguay: DINAMA (SNAP), RENARE (APyF), ONGs, Universidades
</t>
  </si>
  <si>
    <t>Grupo creado</t>
  </si>
  <si>
    <t>1 grupo creado</t>
  </si>
  <si>
    <t>Estudios publicados</t>
  </si>
  <si>
    <t>Cantidad de publicaciones</t>
  </si>
  <si>
    <t xml:space="preserve">Brasil - Rio Grande do Sul </t>
  </si>
  <si>
    <t xml:space="preserve">Investigar la importancia de  fajas de dominios/banquinas en las carreteras y caminos vecinales para  la conservación de los pastizales nativos </t>
  </si>
  <si>
    <t xml:space="preserve">
Disposiciones legales/reglamentaciones de manejo de fajas de dominio público.
</t>
  </si>
  <si>
    <t>Km/superficie de carreteras con fajas de dominio promoviendo la conservación de pastizales nativos.</t>
  </si>
  <si>
    <t xml:space="preserve">Campañas educativas desarrolladas
</t>
  </si>
  <si>
    <t>Cantidad de campañas desarrolladas</t>
  </si>
  <si>
    <t>Campañas educativas implementadas</t>
  </si>
  <si>
    <t>Disminución de al menos 5%</t>
  </si>
  <si>
    <t xml:space="preserve">Estrategia elaborada
</t>
  </si>
  <si>
    <t>Incremento de la conciencia popular sobre la importancia de la conservación de las especies de pastizales naturales</t>
  </si>
  <si>
    <t>Agosto 2022</t>
  </si>
  <si>
    <t>Estrategia implementada</t>
  </si>
  <si>
    <t>Cantidad de proyectos de conservación y cantidad de comunidades locales que participan en acciones promovidas por el Memorando</t>
  </si>
  <si>
    <t xml:space="preserve">Promover la organización de simposios sobre aves de pastizales en las reuniones nacionales / internacionales de ornitología y en los encuentros del sector agropecuario.
</t>
  </si>
  <si>
    <t xml:space="preserve">Eventos promovidos </t>
  </si>
  <si>
    <t>Apropiación de la sociedad sobre importancia de conservación de los pastizales naturales y las especies</t>
  </si>
  <si>
    <t>10 Eventos implementados</t>
  </si>
  <si>
    <t>Normativas publicadas</t>
  </si>
  <si>
    <t>Cantidad de normativas</t>
  </si>
  <si>
    <t>Puntos focales de las Partes para el MdE</t>
  </si>
  <si>
    <t>Reglamentos publicados</t>
  </si>
  <si>
    <t>Cantidad de programas de fiscalización aplicados</t>
  </si>
  <si>
    <t xml:space="preserve">Argentina: APN, Gob. prov., SAyDS, ONGs.
Bolivia: DGBAP, SERNAP, Universidades, ONGs.
Brasil: IBAMA, MMA y DIBIO/ICMBIO, CEMAVE/ICMBIO, Universidades y ONGs.
Paraguay: DGPCB/SEAM, Universidades y ONGs.
Uruguay: DINAMA (SNAP), RENARE (APyF), ONGs, Universidades
</t>
  </si>
  <si>
    <t>Fajas de dominios fiscalizadas</t>
  </si>
  <si>
    <t>Incremento en la cantidad de hábitat disponible</t>
  </si>
  <si>
    <t>Cantidad de iniciativas de fiscalización en bordes de rutas y caminos</t>
  </si>
  <si>
    <t xml:space="preserve">Argentina: APN, Gob. prov., SAyDS, ONGs.
Bolivia: DGBAP, SERNAP, Universidades, ONGs.
Brasil: FEPAM/RS, MMA, IBAMA, DIBIO/ICMBIO,CEMAVE/ICMBIO, Universidades y ONGs.
Paraguay: DGPCB/SEAM, Universidades y ONGs.
Uruguay: DINAMA (SNAP), RENARE (APyF), ONGs, Universidades
</t>
  </si>
  <si>
    <t>Reportes de vigilancia y monitoreo</t>
  </si>
  <si>
    <t>Un mejor conocimiento del impacto de la caza y captura ilegal</t>
  </si>
  <si>
    <t>Cantidad de reportes de vigilancia y monitoreo</t>
  </si>
  <si>
    <t xml:space="preserve">Argentina: APN, Gob. prov., SAyDS, ONGs.
Bolivia: DGBAP, SERNAP, Universidades, ONGs.
Brasil:POLICIA FEDERAL, IBAMA, MMA, DIBIO/ICMBIO, CEMAVE/ICMBIO, Universidades y ONGs.
Paraguay: DGPCB/SEAM, Universidades y ONGs.
Uruguay: DINAMA (SNAP), RENARE (APyF), ONGs, Universidades
</t>
  </si>
  <si>
    <t>Cantidad de talleres y reuniones</t>
  </si>
  <si>
    <t>Alianza del Pastizal</t>
  </si>
  <si>
    <t xml:space="preserve">Argentina: APN, Gob. prov., SAyDS, ONGs.
Bolivia: DGBAP, SERNAP, Universidades, ONGs.
Brasil: MMA, DIBIO/ICMBIO, CEMAVE/ICMBIO,  Universidades y ONGs.
Paraguay: DGPCB/SEAM, Universidades y ONGs.
Uruguay: DINAMA (SNAP), RENARE (APyF), ONGs, Universidades
</t>
  </si>
  <si>
    <t>Planes de acción elaborados</t>
  </si>
  <si>
    <t>Planes de acción implementados</t>
  </si>
  <si>
    <t>ICMBio/CEMAVE</t>
  </si>
  <si>
    <t>Incremento del turismo sostenible en pastizales</t>
  </si>
  <si>
    <t>Datos insertados en el sistema ISS (International Shorebird Survey) y e-bird</t>
  </si>
  <si>
    <t>Cantidad de datos de las especies del MdE Aves Pastizales en el sistema ISS y e-bird</t>
  </si>
  <si>
    <t>Manomet</t>
  </si>
  <si>
    <t>Acuerdos implementados</t>
  </si>
  <si>
    <t>Aumento de la colaboración internacional para la conservación</t>
  </si>
  <si>
    <t>Cantidad de acuerdos implementados</t>
  </si>
  <si>
    <t>MdE incorporado en la pauta de las reuniones de SGT6</t>
  </si>
  <si>
    <t>Involucrar los sectores productivos en las iniciativas de conservación de los pastizales y la producción en los campos nativos</t>
  </si>
  <si>
    <t xml:space="preserve">Cantidad de pautas con temas del MdE Aves de Pastizales </t>
  </si>
  <si>
    <t>Aumento del conocimiento, integrado entre países parte, de la distribución y áreas clave para las especies del MdE</t>
  </si>
  <si>
    <t>Cantidad de personas participando del taller técnico-científico</t>
  </si>
  <si>
    <t>PUC RS</t>
  </si>
  <si>
    <t>Contribuciones exploradas a NDCs</t>
  </si>
  <si>
    <t>Un mejor conocimiento de la función de los pastizales en la mitigación del cambio climático</t>
  </si>
  <si>
    <t>Cantidad de cuestionamientos formales sobre la potencialidad para las Contribuciones Determinadas Nacionales (NDCs)</t>
  </si>
  <si>
    <t>Reuniones realizadas</t>
  </si>
  <si>
    <t>Plan de negocios desarrollado</t>
  </si>
  <si>
    <t>Objetivo general del plan de acción</t>
  </si>
  <si>
    <t>Acción cuyo inicio planificado es posterior al período evaluado</t>
  </si>
  <si>
    <t>Acción no iniciada o no completada</t>
  </si>
  <si>
    <t>Acción en progreso con problemas de cumplimiento</t>
  </si>
  <si>
    <t>Acción en progreso dentro del período programado</t>
  </si>
  <si>
    <t>Acción completada</t>
  </si>
  <si>
    <t>Acción eliminada o agrupada</t>
  </si>
  <si>
    <t>Descripción del progreso de la acción.</t>
  </si>
  <si>
    <t>Producto obtenido</t>
  </si>
  <si>
    <t>SITUACIÓN ACTUAL</t>
  </si>
  <si>
    <t>Problemas enfrentados que justifican la no ejecución, ejecución parcial de la acción, exclusión o agrupación</t>
  </si>
  <si>
    <t>Responsable de la información sobre el progreso de la acción.</t>
  </si>
  <si>
    <t>Recomendaciones u observaciones</t>
  </si>
  <si>
    <t>REPROGRAMANDO EL Plan de Acción (se necesario)</t>
  </si>
  <si>
    <t>Revisión del texto de acción.</t>
  </si>
  <si>
    <t>Revisión del producto de acción</t>
  </si>
  <si>
    <t>Revisión del resultado esperado</t>
  </si>
  <si>
    <t>Revisión de la fecha de inicio</t>
  </si>
  <si>
    <t>Revisión de fecha de finalización</t>
  </si>
  <si>
    <t>Revisión del articulador de acción</t>
  </si>
  <si>
    <t>Revisión de los colaboradores</t>
  </si>
  <si>
    <t>Revisión de las localidades</t>
  </si>
  <si>
    <t>Recomendaciones y observaciones</t>
  </si>
  <si>
    <t>NUEVA PLANIFICACIÓN DE ACCIÓN</t>
  </si>
  <si>
    <t>NUEVAS ACCIONES:</t>
  </si>
  <si>
    <t>1.6/1.7</t>
  </si>
  <si>
    <t>Promover, desarrollar y fortalecer buenas practicas de manejo (BPM) de los hábitats de las aves migratorias de pastizales</t>
  </si>
  <si>
    <t>Promoción de la cultura típica de pastizal como un mecanismo que apoye la conservación de aves migratorias de pastizales</t>
  </si>
  <si>
    <t xml:space="preserve">Facilitar el acceso a la información existente y mejorar los mapas de distribución y áreas claves de las especies del Memorando en cada país Parte.
</t>
  </si>
  <si>
    <t xml:space="preserve">Realizar estudios de modelaje de nichos en áreas importantes para la conservación de las especies bajo el MdE
</t>
  </si>
  <si>
    <t xml:space="preserve">Realizar estudios sobre la efectividad de distintas técnicas de manejo (fuego, descanso, carga animal, forestación, agricultura) para la conservación de las especies del MdE y el incremento de la producción.
</t>
  </si>
  <si>
    <t>Crear un grupo de científicos que asesoren las decisiones del MdE (Grupo de Estudio de las Aves de Pastizales)</t>
  </si>
  <si>
    <t>Desarrollar campañas educativas para desalentar el comercio ilegal de las especies de aves bajo el MdE</t>
  </si>
  <si>
    <t xml:space="preserve">
Elaborar una estrategia de comunicación para la conservación de los pastizales dirigidas a público general, tomadores de decisiones, mercados y finanzas.</t>
  </si>
  <si>
    <t>Desarrollar y aplicar medidas legislativas para la conservación de los pastizales en áreas no protegidas</t>
  </si>
  <si>
    <t>Desarrollar, actualizar y aplicar instrumentos de planificación en regiones de pastizales</t>
  </si>
  <si>
    <t>Desarrollar y aplicar reglamentos sobre especies exóticas invasoras en regiones de pastizales (jabalí, pino, eucalipto, forrajeras, etc.)</t>
  </si>
  <si>
    <t>Elaborar y aplicar programas de fiscalización para impedir la captura y comercio ilegal de especies bajo el MdE</t>
  </si>
  <si>
    <t>Promover, regular y fiscalizar la utilización de bordes de rutas y caminos (banquinas, fajas de dominio) para mantener los pastizales naturales en áreas de importancia para las especies bajo el MdE</t>
  </si>
  <si>
    <t>Incrementar la vigilancia y monitorear el volumen y la escala geográfica de la captura y el comercio ilegal de las especies de pastizales</t>
  </si>
  <si>
    <t>Construir el dialogo y colaborar con el sector productivo para la conservación de los pastizales</t>
  </si>
  <si>
    <t>Desarrollar e implementar incentivos financieros para la conservación de pastizales, por ejemplo, líneas de crédito para buenas prácticas, servicios ambientales, productos ecológicos, certificación ambiental</t>
  </si>
  <si>
    <t xml:space="preserve">Promover la colaboración con la sociedad civil a través de la implementación conjunta de planes de acción nacionales </t>
  </si>
  <si>
    <t>Explorar la potencialidad  de los pastizales para fines turísticos, plantas ornamentales y otros usos</t>
  </si>
  <si>
    <t>Promover el uso de sistemas interactivos para compartir y sistematizar información de monitoreo de especies migratorias de pastizales</t>
  </si>
  <si>
    <t xml:space="preserve">Fortalecer la implementación de acuerdos de conservación norte-sur para la conservación de aves de pastizales </t>
  </si>
  <si>
    <t>Organizar un taller técnico-científico para elaborar una metodología para el censo y monitoreo de aves del MdE a nivel internacional</t>
  </si>
  <si>
    <t>Explorar la potencialidad de los pastizales a las Contribuciones Determinadas Nacionales (NDCs).</t>
  </si>
  <si>
    <t xml:space="preserve">Coordinar acciones comunes y protocolos de manejo para las áreas protegidas a través de Red Parques </t>
  </si>
  <si>
    <t>Portafolio de figuras de conservación y manejo, incluyendo listado de incentivos ampliamente disponibles en cada país</t>
  </si>
  <si>
    <t xml:space="preserve">Las cinco áreas prioritarias de cada país para la conservación de aves migratorias de pastizales propuestas bajo mecanismos apropiados. </t>
  </si>
  <si>
    <t>Planes de manejo de las áreas protegidas desarrollados o actualizados</t>
  </si>
  <si>
    <t>Buenas prácticas de manejo compiladas y documentadas</t>
  </si>
  <si>
    <t>Extencionistas /Capacitadores entrenados en BPMs</t>
  </si>
  <si>
    <t>Encuentros de ganaderos y celebraciones de la cultura gaucha (típica de pastizal)</t>
  </si>
  <si>
    <t>Paquete de información de buenas prácticas de manejo y uso de semillas y forrajeras nativas</t>
  </si>
  <si>
    <t>Banco de semillas disponibles</t>
  </si>
  <si>
    <t xml:space="preserve">Mapas de distribución y áreas claves producidos y la información existente está ampliamente disponible para las Partes.
</t>
  </si>
  <si>
    <t>Mapa de análisis de vacíos de representatividad elaborados</t>
  </si>
  <si>
    <t>Estudios desarrollados</t>
  </si>
  <si>
    <t xml:space="preserve">Paquete de información de buenas prácticas de manejo de fajas de dominios/banquinas, caminos vecinales y líneas de transmisión para la conservación de aves migratorias de pastizales/medidas de conservación de los pastizales nativos aplicadas en las fajas de dominio </t>
  </si>
  <si>
    <t>Normativas desarrolladas</t>
  </si>
  <si>
    <t xml:space="preserve">Mapas desarrollados o actualizados </t>
  </si>
  <si>
    <t>Reglas establecidas para los países</t>
  </si>
  <si>
    <t>Programas de fiscalización elaborados  e implementados</t>
  </si>
  <si>
    <t xml:space="preserve">Talleres y reuniones con el sector productivo para discutir a nivel de mesas de trabajo </t>
  </si>
  <si>
    <t xml:space="preserve">Modelos de incentivos financieros desarrollados e implementados </t>
  </si>
  <si>
    <t>Diagnóstico elaborado para la región del MdE</t>
  </si>
  <si>
    <t>Taller técnico-científico organizado</t>
  </si>
  <si>
    <t>Inicio</t>
  </si>
  <si>
    <t>Periodo</t>
  </si>
  <si>
    <t>Cantidad, superficie relativa de áreas representativas y complementarias identificadas como sitios claves</t>
  </si>
  <si>
    <t>Número de acciones basadas en el Portafolio elaborado</t>
  </si>
  <si>
    <t>Número de mecanismos implementados</t>
  </si>
  <si>
    <t>Cantidad de documentos producidos con BMPs</t>
  </si>
  <si>
    <t>9 especies con información actualizada de distribución y áreas claves</t>
  </si>
  <si>
    <t>Al menos 3 especies con conocimientos actualizados sobre necesidades de nichos</t>
  </si>
  <si>
    <t>Incremento en el conocimiento de al menos 4 especies
Al menos 4 artículos publicados</t>
  </si>
  <si>
    <t>Cantidad de instrumentos de planificación desarrollados y/o actualizados</t>
  </si>
  <si>
    <t>Cantidad de reglamentos desarrollados sobre especies exóticas invasoras</t>
  </si>
  <si>
    <t>Cantidad de modelos de incentivos financieros desarrollados e implementados</t>
  </si>
  <si>
    <t>Cantidad de planes de acción elaborados</t>
  </si>
  <si>
    <t xml:space="preserve">Cantidad de diagnósticos elaborados </t>
  </si>
  <si>
    <t>Cantidad de reuniones acerca del tema a través de Red Parques</t>
  </si>
  <si>
    <t>Secretaría CMS</t>
  </si>
  <si>
    <t>Cantidad de países Parte involucrados en adoptar como referencia el plan de negocios desarrollado</t>
  </si>
  <si>
    <t>Países firmantes del MdE (Ministerio del Medioambiente de de cada país Parte)</t>
  </si>
  <si>
    <t>PLANIFICACIÓN DEL PLAN DE ACCIÓN</t>
  </si>
  <si>
    <t>Área de aplicación del MdE Aves de Pastizales</t>
  </si>
  <si>
    <t>septiembre 2018</t>
  </si>
  <si>
    <t>septiembre 2019</t>
  </si>
  <si>
    <t>septiembre 2023</t>
  </si>
  <si>
    <t>septiembre 2020</t>
  </si>
  <si>
    <t>septiembre 2021</t>
  </si>
  <si>
    <t>septiembre 2022</t>
  </si>
  <si>
    <t xml:space="preserve">Compilar la información disponible acerca de áreas prioritarias para la conservación de aves del MdE buscando la representatividad y complementariedad regional. 
</t>
  </si>
  <si>
    <t>CMS - MdE Pastizales - Memorándum de Entendimiento para la conservación de especies de aves migratorias de pastizales del sur de Sudamérica y de sus hábitats</t>
  </si>
  <si>
    <t>Mejorar el estado de conservación de las especies de aves migratorias de pastizales y sus hábitats en el sur de Sudamérica, en áreas de reproducción, migración y concentración no reproductiva</t>
  </si>
  <si>
    <t>Excluida</t>
  </si>
  <si>
    <t>N.º</t>
  </si>
  <si>
    <t>Revisión de las áreas de Relevancia</t>
  </si>
  <si>
    <t>Promover la protección y manejo sostenible de los pastizales de importancia para las especies migratorias y los servicios ecosistémicos que proporcionan</t>
  </si>
  <si>
    <t>Identificar figuras de conservación y manejo, incluyendo incentivos adecuados para la conservación de aves migratorias de pastizal en cada país, al nivel subnacional y regional.</t>
  </si>
  <si>
    <t>Identificar las áreas protegidas que no tienen planes de manejo que incluyan las necesidades de las aves migratorias de pastizal o que requieran actualización para que se incluyan esas necesidades y los servicios ecosistémicos que las áreas proveen</t>
  </si>
  <si>
    <t>Lista de áreas que requieren planes de manejo o su actualización, incluyendo las necesidades de aves migratorias de pastizales</t>
  </si>
  <si>
    <t>Desarrollar y actualizar los planes de manejo de las áreas protegidas que incluyan las necesidades de las aves migratorias de pastizal y los servicios ecosistémicos que las áreas proveen</t>
  </si>
  <si>
    <t>Todas las áreas protegidas tiene planes de manejo que incluyen las necesidades de aves migratorias de pastizal y los servicios ecosistémicos que las áreas proveen</t>
  </si>
  <si>
    <t>Grupo aportando informaciones técnicas y científicas para todos los procesos y decisiones del MdE</t>
  </si>
  <si>
    <t>Disminución del comercio ilegal de las especies, con base en las estadísticas de las autoridades de aplicación</t>
  </si>
  <si>
    <t>Cantidad de instituciones involucradas en la finalización de la estrategia</t>
  </si>
  <si>
    <t xml:space="preserve">
Implementar una estrategia de comunicación para la conservación de los pastizales dirigida al publico general, tomadores de decisión , mercados y finanzas.</t>
  </si>
  <si>
    <t xml:space="preserve">Desarrollar y fortalecer las políticas públicas y privadas para la conservación de los pastizales naturales y promover la colaboración con el sector productivo y la sociedad civil.
</t>
  </si>
  <si>
    <t>Promover la interfase entre el MdE y el grupo de Mercosur SGT6 para cuestiones de conservación de aves de pastizales</t>
  </si>
  <si>
    <t>Todas las áreas protegidas con planes de manejo que incluyen las necesidades de aves migratorias de pastizal y los servicios ecosistémicos que las áreas proveen</t>
  </si>
  <si>
    <t>MdE Aves de Pastizales fortalecido y con autonomía financiera para sus reuniones y talleres específicos</t>
  </si>
  <si>
    <t>Desarrollar estudios acerca del control de la forrajera exótica invasora Eragrostis plana</t>
  </si>
  <si>
    <t>PLAN DE ACCIÓN PARA CONSERVACIÓN DE ESPECIES DE AVES MIGRATORIAS DE PASTIZALES DEL SUR DE SUDAMÉRICA Y DE SUS HÁBITATS</t>
  </si>
  <si>
    <t xml:space="preserve">Análisis de vacíos de represantatividad (GAP) en el sistema de áreas protegidas de la región.
</t>
  </si>
  <si>
    <t>Áreas determinadas</t>
  </si>
  <si>
    <t>Incremento en la financiacón disponible para buenas prácticas</t>
  </si>
  <si>
    <t>Ministerio o Secretaría del Medioambiente de cada país Parte</t>
  </si>
  <si>
    <t>Situación Actual de las Acciones – 1ª monitoria</t>
  </si>
  <si>
    <t xml:space="preserve"> Excluido o agrupado – post monitoreo</t>
  </si>
  <si>
    <t>El inicio previsto es posterior al período de monitoreo</t>
  </si>
  <si>
    <t xml:space="preserve"> No iniciada o no concluida</t>
  </si>
  <si>
    <t xml:space="preserve"> En progreso con problemas de implementación</t>
  </si>
  <si>
    <t xml:space="preserve"> En progreso en el periodo previsto</t>
  </si>
  <si>
    <t>Acciones nuevas – post monitoreo</t>
  </si>
  <si>
    <t xml:space="preserve"> Concluida</t>
  </si>
  <si>
    <t>Total de Acciones del PAN</t>
  </si>
  <si>
    <t xml:space="preserve"> Acciones agrupadas en el monitoreo</t>
  </si>
  <si>
    <t xml:space="preserve"> Acciones excluidas en el monitoreo</t>
  </si>
  <si>
    <t>Acciones</t>
  </si>
  <si>
    <t>Resumen de situación de las acciones del Plan</t>
  </si>
  <si>
    <t>SITUACIÓN DE LAS ACCIONES</t>
  </si>
  <si>
    <t xml:space="preserve">MONITOREO </t>
  </si>
  <si>
    <t>POST MONITOREO</t>
  </si>
  <si>
    <t>Fecha del monitoreo</t>
  </si>
  <si>
    <t>Objetivo General del Plan</t>
  </si>
  <si>
    <t xml:space="preserve">PLAN DE ACCIÓN  </t>
  </si>
  <si>
    <t xml:space="preserve">PANEL DE GESTIÓN </t>
  </si>
  <si>
    <t>PANEL DE OBJETIVOS ESPECÍFICOS DEL PAN</t>
  </si>
  <si>
    <t>Situación actual del PAN,  monitoreo actual</t>
  </si>
  <si>
    <t>Situación del PAN, Post monitoreo</t>
  </si>
  <si>
    <t>MOS3</t>
  </si>
  <si>
    <t>2 y 3 de diciembre de 2024</t>
  </si>
  <si>
    <t>Asegurar la viabilidad financiera del MdE a largo plazo mediante el desarrollo de un plan de negocios</t>
  </si>
  <si>
    <r>
      <t xml:space="preserve">septiembre 2020
</t>
    </r>
    <r>
      <rPr>
        <sz val="12"/>
        <color rgb="FFFF0000"/>
        <rFont val="Calibri"/>
        <family val="2"/>
      </rPr>
      <t>septiembre de 2021 (Información de la reunión virtual 2020)</t>
    </r>
  </si>
  <si>
    <r>
      <t xml:space="preserve">Inventario de sitios claves
</t>
    </r>
    <r>
      <rPr>
        <sz val="12"/>
        <color rgb="FFFF0000"/>
        <rFont val="Calibri"/>
        <family val="2"/>
      </rPr>
      <t>(hacer un único inventario para el MdE : sumar esfuerzos de WHRSN – Rob Clay,
Birdlife actualizando IBAs - Hugo de Castillo – enlace para sitio web de Birdlife con
IBAs – aves de pastizales - mapa de región MdE – Adrian Stagi – Aves Uruguay
(compilar información de los países) – Brasil : Krishna Bonavides MMA</t>
    </r>
    <r>
      <rPr>
        <sz val="12"/>
        <rFont val="Calibri"/>
        <family val="2"/>
      </rPr>
      <t xml:space="preserve">
</t>
    </r>
    <r>
      <rPr>
        <sz val="12"/>
        <color rgb="FFFF0000"/>
        <rFont val="Calibri"/>
        <family val="2"/>
      </rPr>
      <t>(Información de la reunión virtual 2020)</t>
    </r>
  </si>
  <si>
    <r>
      <t xml:space="preserve">Argentina: APN, Gob. prov., SAyDS, ONGs.
Bolivia: DGBAP, SERNAP, Universidades, ONGs.
Brasil: MMA, DIBIO/ICMBIO, CEMAVE/ICMBIO, Universidades y ONGs.
Paraguay: DGPCB/SEAM, Universidades y ONGs.
Uruguay: DINAMA (SNAP), RENARE (APyF), ONGs, Universidades
</t>
    </r>
    <r>
      <rPr>
        <sz val="12"/>
        <color rgb="FFFF0000"/>
        <rFont val="Calibri"/>
        <family val="2"/>
      </rPr>
      <t>WHRSN, Birdlife, Aves Uruguay, MMA Brasil (Información de la reunión virtual 2020)</t>
    </r>
    <r>
      <rPr>
        <sz val="12"/>
        <rFont val="Calibri"/>
        <family val="2"/>
      </rPr>
      <t xml:space="preserve">
</t>
    </r>
  </si>
  <si>
    <t>Inventarios son actualizados periódicamente – debe ser continua, organizar quien centraliza esta información socializando entre países y CMS. (Información de la reunión virtual 2020)</t>
  </si>
  <si>
    <r>
      <t xml:space="preserve">Portafolio de figuras de conservación y manejo, incluyendo listado de incentivos ampliamente disponibles en cada país
</t>
    </r>
    <r>
      <rPr>
        <sz val="12"/>
        <color rgb="FFFF0000"/>
        <rFont val="Calibri"/>
        <family val="2"/>
      </rPr>
      <t>Portafolio de figuras de conservación y manejo, incluyendo
listado de incentivos ampliamente disponibles en cada (país) SÍTIOS PRIORITARIOS (Información de la reunión virtual 2020)</t>
    </r>
  </si>
  <si>
    <t>Depende del mapa da acción anterior – para reconocer las figuras de conservación y manejo – con los distintos identificados hasta el momento.
Birdlife ya tiene la información, recopila y pone a disposición de los diferentes países.
(Información de la reunión virtual 2020)</t>
  </si>
  <si>
    <r>
      <t xml:space="preserve">septiembre 2019
</t>
    </r>
    <r>
      <rPr>
        <sz val="12"/>
        <color rgb="FFFF0000"/>
        <rFont val="Calibri"/>
        <family val="2"/>
      </rPr>
      <t>septiembre de 2021</t>
    </r>
    <r>
      <rPr>
        <sz val="12"/>
        <rFont val="Calibri"/>
        <family val="2"/>
      </rPr>
      <t xml:space="preserve">
</t>
    </r>
    <r>
      <rPr>
        <sz val="12"/>
        <color rgb="FFFF0000"/>
        <rFont val="Calibri"/>
        <family val="2"/>
      </rPr>
      <t>(Información de la reunión virtual 2020)</t>
    </r>
  </si>
  <si>
    <t xml:space="preserve">
</t>
  </si>
  <si>
    <r>
      <t xml:space="preserve">septiembre 2020
</t>
    </r>
    <r>
      <rPr>
        <sz val="12"/>
        <color rgb="FFFF0000"/>
        <rFont val="Calibri"/>
        <family val="2"/>
      </rPr>
      <t>septiembre 2021
(Información de la reunión virtual 2020)</t>
    </r>
  </si>
  <si>
    <r>
      <t xml:space="preserve">septiembre 2021
</t>
    </r>
    <r>
      <rPr>
        <sz val="12"/>
        <color rgb="FFFF0000"/>
        <rFont val="Calibri"/>
        <family val="2"/>
      </rPr>
      <t>septiembre de 2022
(Información de la reunión virtual 2020)</t>
    </r>
  </si>
  <si>
    <r>
      <t xml:space="preserve">septiembre 2020
</t>
    </r>
    <r>
      <rPr>
        <sz val="12"/>
        <color rgb="FFFF0000"/>
        <rFont val="Calibri"/>
        <family val="2"/>
      </rPr>
      <t>septiembre de 2021</t>
    </r>
    <r>
      <rPr>
        <sz val="12"/>
        <rFont val="Calibri"/>
        <family val="2"/>
      </rPr>
      <t xml:space="preserve">
</t>
    </r>
    <r>
      <rPr>
        <sz val="12"/>
        <color rgb="FFFF0000"/>
        <rFont val="Calibri"/>
        <family val="2"/>
      </rPr>
      <t>(Información de la reunión virtual 2020)</t>
    </r>
  </si>
  <si>
    <r>
      <t xml:space="preserve">septiembre 2020
</t>
    </r>
    <r>
      <rPr>
        <sz val="12"/>
        <color rgb="FFFF0000"/>
        <rFont val="Calibri"/>
        <family val="2"/>
      </rPr>
      <t>septiembre de 2023
(Información de la reunión virtual 2020)</t>
    </r>
  </si>
  <si>
    <r>
      <t xml:space="preserve">septiembre 2020
</t>
    </r>
    <r>
      <rPr>
        <sz val="12"/>
        <color rgb="FFFF0000"/>
        <rFont val="Calibri"/>
        <family val="2"/>
      </rPr>
      <t>septiembre de 2022
(Información de la reunión virtual 2020)</t>
    </r>
  </si>
  <si>
    <t>Implementar campañas educativas para desalentar el comercio ilegal de las especies bajo el MdE.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</si>
</sst>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"/>
    <numFmt numFmtId="165" formatCode="mmmm\-yy;@"/>
    <numFmt numFmtId="166" formatCode="&quot;R$&quot;\ #,##0.00;[Red]&quot;R$&quot;\ #,##0.00"/>
    <numFmt numFmtId="167" formatCode="mmmm/yy"/>
    <numFmt numFmtId="168" formatCode="mmmm/yyyy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name val="Calibri"/>
      <family val="2"/>
    </font>
    <font>
      <sz val="8"/>
      <name val="Calibri"/>
      <family val="2"/>
      <scheme val="minor"/>
    </font>
    <font>
      <b/>
      <sz val="12"/>
      <name val="Calibri"/>
      <family val="2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</font>
    <font>
      <b/>
      <u/>
      <sz val="12"/>
      <name val="Calibri"/>
      <family val="2"/>
      <scheme val="minor"/>
    </font>
    <font>
      <b/>
      <sz val="14"/>
      <color rgb="FFFFFFFF"/>
      <name val="Calibri"/>
      <family val="2"/>
      <scheme val="minor"/>
    </font>
    <font>
      <sz val="14"/>
      <color rgb="FF00000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1540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9"/>
      </patternFill>
    </fill>
    <fill>
      <patternFill patternType="solid">
        <fgColor theme="6" tint="0.39997558519241921"/>
        <bgColor indexed="21"/>
      </patternFill>
    </fill>
    <fill>
      <patternFill patternType="solid">
        <fgColor rgb="FF006600"/>
        <bgColor rgb="FF000000"/>
      </patternFill>
    </fill>
  </fills>
  <borders count="6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238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 applyAlignment="1">
      <alignment vertical="center" wrapText="1"/>
    </xf>
    <xf numFmtId="0" fontId="4" fillId="0" borderId="0" xfId="0" applyFont="1"/>
    <xf numFmtId="0" fontId="0" fillId="18" borderId="0" xfId="0" applyFill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8" fillId="0" borderId="29" xfId="0" applyFont="1" applyBorder="1" applyAlignment="1">
      <alignment horizontal="left" vertical="center"/>
    </xf>
    <xf numFmtId="0" fontId="18" fillId="0" borderId="28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9" fillId="18" borderId="0" xfId="0" applyFont="1" applyFill="1" applyAlignment="1">
      <alignment horizontal="right" vertical="center"/>
    </xf>
    <xf numFmtId="0" fontId="19" fillId="16" borderId="27" xfId="0" applyFont="1" applyFill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0" fillId="18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16" borderId="8" xfId="0" applyFont="1" applyFill="1" applyBorder="1" applyAlignment="1">
      <alignment vertical="center"/>
    </xf>
    <xf numFmtId="0" fontId="18" fillId="16" borderId="9" xfId="0" applyFont="1" applyFill="1" applyBorder="1" applyAlignment="1">
      <alignment vertical="center"/>
    </xf>
    <xf numFmtId="0" fontId="18" fillId="16" borderId="10" xfId="0" applyFont="1" applyFill="1" applyBorder="1" applyAlignment="1">
      <alignment vertical="center"/>
    </xf>
    <xf numFmtId="0" fontId="18" fillId="16" borderId="28" xfId="0" applyFont="1" applyFill="1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0" xfId="0" applyProtection="1">
      <protection locked="0"/>
    </xf>
    <xf numFmtId="0" fontId="0" fillId="18" borderId="0" xfId="0" applyFill="1"/>
    <xf numFmtId="0" fontId="4" fillId="18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left" vertical="center"/>
    </xf>
    <xf numFmtId="0" fontId="12" fillId="0" borderId="0" xfId="0" applyFont="1"/>
    <xf numFmtId="0" fontId="5" fillId="0" borderId="0" xfId="0" applyFont="1" applyAlignment="1">
      <alignment vertic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2" fillId="17" borderId="18" xfId="0" applyFont="1" applyFill="1" applyBorder="1" applyAlignment="1">
      <alignment horizontal="center" vertical="center"/>
    </xf>
    <xf numFmtId="0" fontId="2" fillId="17" borderId="19" xfId="0" applyFont="1" applyFill="1" applyBorder="1" applyAlignment="1">
      <alignment horizontal="center" vertical="center" wrapText="1"/>
    </xf>
    <xf numFmtId="0" fontId="2" fillId="17" borderId="19" xfId="0" applyFont="1" applyFill="1" applyBorder="1" applyAlignment="1">
      <alignment horizontal="center" vertical="center"/>
    </xf>
    <xf numFmtId="0" fontId="2" fillId="17" borderId="2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13" borderId="42" xfId="0" applyFont="1" applyFill="1" applyBorder="1" applyAlignment="1">
      <alignment horizontal="left" vertical="center"/>
    </xf>
    <xf numFmtId="0" fontId="15" fillId="0" borderId="35" xfId="0" applyFont="1" applyBorder="1" applyAlignment="1">
      <alignment horizontal="center" vertical="center"/>
    </xf>
    <xf numFmtId="9" fontId="15" fillId="0" borderId="31" xfId="1" applyFont="1" applyBorder="1" applyAlignment="1" applyProtection="1">
      <alignment horizontal="center" vertical="center"/>
    </xf>
    <xf numFmtId="0" fontId="15" fillId="0" borderId="6" xfId="0" applyFont="1" applyBorder="1" applyAlignment="1">
      <alignment horizontal="center" vertical="center"/>
    </xf>
    <xf numFmtId="9" fontId="15" fillId="0" borderId="17" xfId="1" applyFont="1" applyBorder="1" applyAlignment="1" applyProtection="1">
      <alignment horizontal="center" vertical="center"/>
    </xf>
    <xf numFmtId="9" fontId="5" fillId="0" borderId="0" xfId="1" applyFont="1" applyBorder="1" applyAlignment="1" applyProtection="1">
      <alignment horizontal="center"/>
    </xf>
    <xf numFmtId="0" fontId="0" fillId="3" borderId="43" xfId="0" applyFill="1" applyBorder="1" applyAlignment="1">
      <alignment horizontal="left" vertical="center"/>
    </xf>
    <xf numFmtId="0" fontId="15" fillId="0" borderId="11" xfId="0" applyFont="1" applyBorder="1" applyAlignment="1">
      <alignment horizontal="center" vertical="center"/>
    </xf>
    <xf numFmtId="9" fontId="15" fillId="0" borderId="12" xfId="1" applyFont="1" applyBorder="1" applyAlignment="1" applyProtection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0" fillId="7" borderId="43" xfId="0" applyFill="1" applyBorder="1" applyAlignment="1">
      <alignment horizontal="left" vertical="center"/>
    </xf>
    <xf numFmtId="0" fontId="0" fillId="8" borderId="43" xfId="0" applyFill="1" applyBorder="1" applyAlignment="1">
      <alignment horizontal="left" vertical="center"/>
    </xf>
    <xf numFmtId="0" fontId="0" fillId="9" borderId="43" xfId="0" applyFill="1" applyBorder="1" applyAlignment="1">
      <alignment horizontal="left" vertical="center"/>
    </xf>
    <xf numFmtId="0" fontId="0" fillId="10" borderId="43" xfId="0" applyFill="1" applyBorder="1" applyAlignment="1">
      <alignment horizontal="left" vertical="center"/>
    </xf>
    <xf numFmtId="0" fontId="0" fillId="16" borderId="44" xfId="0" applyFill="1" applyBorder="1" applyAlignment="1">
      <alignment horizontal="left" vertical="center"/>
    </xf>
    <xf numFmtId="0" fontId="15" fillId="0" borderId="13" xfId="0" applyFont="1" applyBorder="1" applyAlignment="1">
      <alignment horizontal="center" vertical="center"/>
    </xf>
    <xf numFmtId="9" fontId="15" fillId="0" borderId="15" xfId="1" applyFont="1" applyBorder="1" applyAlignment="1" applyProtection="1">
      <alignment horizontal="center" vertical="center"/>
    </xf>
    <xf numFmtId="0" fontId="15" fillId="0" borderId="45" xfId="0" applyFont="1" applyBorder="1" applyAlignment="1">
      <alignment horizontal="center" vertical="center"/>
    </xf>
    <xf numFmtId="9" fontId="15" fillId="0" borderId="21" xfId="1" applyFont="1" applyBorder="1" applyAlignment="1" applyProtection="1">
      <alignment horizontal="center" vertical="center"/>
    </xf>
    <xf numFmtId="0" fontId="4" fillId="15" borderId="8" xfId="0" applyFont="1" applyFill="1" applyBorder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9" fontId="16" fillId="0" borderId="20" xfId="0" applyNumberFormat="1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4" fillId="13" borderId="41" xfId="0" applyFont="1" applyFill="1" applyBorder="1" applyAlignment="1">
      <alignment horizontal="left" vertical="center"/>
    </xf>
    <xf numFmtId="9" fontId="0" fillId="0" borderId="0" xfId="0" applyNumberFormat="1" applyAlignment="1">
      <alignment horizontal="center"/>
    </xf>
    <xf numFmtId="0" fontId="4" fillId="13" borderId="40" xfId="0" applyFont="1" applyFill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" fillId="15" borderId="8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15" borderId="7" xfId="0" applyFont="1" applyFill="1" applyBorder="1" applyAlignment="1">
      <alignment horizontal="center" vertical="center" wrapText="1"/>
    </xf>
    <xf numFmtId="0" fontId="0" fillId="13" borderId="9" xfId="0" applyFill="1" applyBorder="1"/>
    <xf numFmtId="0" fontId="0" fillId="3" borderId="9" xfId="0" applyFill="1" applyBorder="1"/>
    <xf numFmtId="0" fontId="0" fillId="7" borderId="9" xfId="0" applyFill="1" applyBorder="1"/>
    <xf numFmtId="0" fontId="0" fillId="8" borderId="9" xfId="0" applyFill="1" applyBorder="1"/>
    <xf numFmtId="0" fontId="0" fillId="9" borderId="9" xfId="0" applyFill="1" applyBorder="1"/>
    <xf numFmtId="0" fontId="0" fillId="10" borderId="10" xfId="0" applyFill="1" applyBorder="1"/>
    <xf numFmtId="0" fontId="0" fillId="4" borderId="0" xfId="0" applyFill="1"/>
    <xf numFmtId="0" fontId="0" fillId="2" borderId="25" xfId="0" applyFill="1" applyBorder="1" applyAlignment="1">
      <alignment horizontal="center"/>
    </xf>
    <xf numFmtId="0" fontId="0" fillId="2" borderId="47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4" fontId="20" fillId="0" borderId="48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4" fontId="20" fillId="0" borderId="48" xfId="0" applyNumberFormat="1" applyFont="1" applyBorder="1" applyAlignment="1">
      <alignment horizontal="center" vertical="center" wrapText="1"/>
    </xf>
    <xf numFmtId="168" fontId="20" fillId="0" borderId="48" xfId="0" applyNumberFormat="1" applyFont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167" fontId="20" fillId="0" borderId="2" xfId="0" applyNumberFormat="1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20" borderId="48" xfId="0" applyFont="1" applyFill="1" applyBorder="1" applyAlignment="1">
      <alignment horizontal="center" vertical="center" wrapText="1"/>
    </xf>
    <xf numFmtId="0" fontId="22" fillId="20" borderId="48" xfId="0" applyFont="1" applyFill="1" applyBorder="1" applyAlignment="1">
      <alignment horizontal="center" vertical="center" wrapText="1"/>
    </xf>
    <xf numFmtId="0" fontId="20" fillId="19" borderId="50" xfId="0" applyFont="1" applyFill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0" fillId="19" borderId="51" xfId="0" applyFont="1" applyFill="1" applyBorder="1" applyAlignment="1">
      <alignment horizontal="center" vertical="center" wrapText="1"/>
    </xf>
    <xf numFmtId="0" fontId="20" fillId="19" borderId="48" xfId="0" applyFont="1" applyFill="1" applyBorder="1" applyAlignment="1">
      <alignment horizontal="center" vertical="center" wrapText="1"/>
    </xf>
    <xf numFmtId="164" fontId="20" fillId="0" borderId="48" xfId="0" applyNumberFormat="1" applyFont="1" applyBorder="1" applyAlignment="1">
      <alignment horizontal="justify" vertical="center" wrapText="1"/>
    </xf>
    <xf numFmtId="0" fontId="20" fillId="0" borderId="48" xfId="0" applyFont="1" applyBorder="1" applyAlignment="1">
      <alignment horizontal="justify" vertical="center" wrapText="1"/>
    </xf>
    <xf numFmtId="0" fontId="20" fillId="19" borderId="48" xfId="0" applyFont="1" applyFill="1" applyBorder="1" applyAlignment="1">
      <alignment horizontal="justify" vertical="center" wrapText="1"/>
    </xf>
    <xf numFmtId="0" fontId="20" fillId="0" borderId="2" xfId="0" applyFont="1" applyBorder="1" applyAlignment="1">
      <alignment horizontal="justify" vertical="center" wrapText="1"/>
    </xf>
    <xf numFmtId="0" fontId="20" fillId="20" borderId="49" xfId="0" applyFont="1" applyFill="1" applyBorder="1" applyAlignment="1">
      <alignment horizontal="justify" vertical="center" wrapText="1"/>
    </xf>
    <xf numFmtId="0" fontId="20" fillId="19" borderId="50" xfId="0" applyFont="1" applyFill="1" applyBorder="1" applyAlignment="1">
      <alignment horizontal="justify" vertical="center" wrapText="1"/>
    </xf>
    <xf numFmtId="0" fontId="20" fillId="0" borderId="52" xfId="0" applyFont="1" applyBorder="1" applyAlignment="1">
      <alignment horizontal="justify" vertical="center" wrapText="1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>
      <alignment horizontal="center" vertical="center" wrapText="1"/>
    </xf>
    <xf numFmtId="166" fontId="15" fillId="0" borderId="2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66" fontId="15" fillId="0" borderId="4" xfId="0" applyNumberFormat="1" applyFont="1" applyBorder="1" applyAlignment="1">
      <alignment horizontal="center" vertical="center" wrapText="1"/>
    </xf>
    <xf numFmtId="2" fontId="20" fillId="0" borderId="48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" fontId="20" fillId="0" borderId="2" xfId="0" applyNumberFormat="1" applyFont="1" applyBorder="1" applyAlignment="1">
      <alignment horizontal="center" vertical="center" wrapText="1"/>
    </xf>
    <xf numFmtId="4" fontId="20" fillId="20" borderId="48" xfId="0" applyNumberFormat="1" applyFont="1" applyFill="1" applyBorder="1" applyAlignment="1">
      <alignment horizontal="center" vertical="center" wrapText="1"/>
    </xf>
    <xf numFmtId="4" fontId="20" fillId="19" borderId="50" xfId="0" applyNumberFormat="1" applyFont="1" applyFill="1" applyBorder="1" applyAlignment="1">
      <alignment horizontal="center" vertical="center" wrapText="1"/>
    </xf>
    <xf numFmtId="168" fontId="15" fillId="0" borderId="2" xfId="0" applyNumberFormat="1" applyFont="1" applyBorder="1" applyAlignment="1">
      <alignment horizontal="center" vertical="center" wrapText="1"/>
    </xf>
    <xf numFmtId="168" fontId="15" fillId="0" borderId="4" xfId="0" applyNumberFormat="1" applyFont="1" applyBorder="1" applyAlignment="1">
      <alignment horizontal="center" vertical="center" wrapText="1"/>
    </xf>
    <xf numFmtId="165" fontId="22" fillId="21" borderId="53" xfId="0" applyNumberFormat="1" applyFont="1" applyFill="1" applyBorder="1" applyAlignment="1">
      <alignment horizontal="center" vertical="center" wrapText="1"/>
    </xf>
    <xf numFmtId="0" fontId="22" fillId="21" borderId="48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5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20" fillId="0" borderId="53" xfId="0" applyNumberFormat="1" applyFont="1" applyBorder="1" applyAlignment="1">
      <alignment horizontal="center" vertical="center" wrapText="1"/>
    </xf>
    <xf numFmtId="0" fontId="20" fillId="0" borderId="59" xfId="0" applyFont="1" applyBorder="1" applyAlignment="1">
      <alignment horizontal="center" vertical="center" wrapText="1"/>
    </xf>
    <xf numFmtId="168" fontId="20" fillId="0" borderId="53" xfId="0" applyNumberFormat="1" applyFont="1" applyBorder="1" applyAlignment="1">
      <alignment horizontal="center" vertical="center" wrapText="1"/>
    </xf>
    <xf numFmtId="0" fontId="20" fillId="0" borderId="53" xfId="0" applyFont="1" applyBorder="1" applyAlignment="1">
      <alignment horizontal="center" vertical="center" wrapText="1"/>
    </xf>
    <xf numFmtId="4" fontId="20" fillId="0" borderId="53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20" fillId="0" borderId="54" xfId="0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top" wrapText="1"/>
    </xf>
    <xf numFmtId="0" fontId="15" fillId="0" borderId="4" xfId="0" applyFont="1" applyBorder="1" applyAlignment="1">
      <alignment horizontal="left" vertical="top" wrapText="1"/>
    </xf>
    <xf numFmtId="0" fontId="15" fillId="0" borderId="60" xfId="0" quotePrefix="1" applyFont="1" applyBorder="1" applyAlignment="1">
      <alignment horizontal="left" vertical="center" wrapText="1"/>
    </xf>
    <xf numFmtId="0" fontId="15" fillId="0" borderId="2" xfId="0" applyFont="1" applyBorder="1" applyAlignment="1">
      <alignment horizontal="justify" vertical="top" wrapText="1"/>
    </xf>
    <xf numFmtId="164" fontId="20" fillId="0" borderId="53" xfId="0" applyNumberFormat="1" applyFont="1" applyBorder="1" applyAlignment="1">
      <alignment horizontal="justify" vertical="center" wrapText="1"/>
    </xf>
    <xf numFmtId="0" fontId="20" fillId="0" borderId="53" xfId="0" applyFont="1" applyBorder="1" applyAlignment="1">
      <alignment horizontal="justify" vertical="center" wrapText="1"/>
    </xf>
    <xf numFmtId="0" fontId="20" fillId="0" borderId="49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justify" vertical="center" wrapText="1"/>
    </xf>
    <xf numFmtId="164" fontId="20" fillId="0" borderId="49" xfId="0" applyNumberFormat="1" applyFont="1" applyBorder="1" applyAlignment="1">
      <alignment horizontal="center" vertical="center" wrapText="1"/>
    </xf>
    <xf numFmtId="9" fontId="20" fillId="0" borderId="53" xfId="0" applyNumberFormat="1" applyFont="1" applyBorder="1" applyAlignment="1">
      <alignment horizontal="justify" vertical="center" wrapText="1"/>
    </xf>
    <xf numFmtId="0" fontId="20" fillId="0" borderId="58" xfId="0" applyFont="1" applyBorder="1" applyAlignment="1">
      <alignment horizontal="justify" vertical="center" wrapText="1"/>
    </xf>
    <xf numFmtId="0" fontId="15" fillId="0" borderId="2" xfId="0" applyFont="1" applyBorder="1" applyAlignment="1">
      <alignment horizontal="left" vertical="top" wrapText="1"/>
    </xf>
    <xf numFmtId="164" fontId="24" fillId="0" borderId="48" xfId="0" applyNumberFormat="1" applyFont="1" applyBorder="1" applyAlignment="1">
      <alignment horizontal="center" vertical="center" wrapText="1"/>
    </xf>
    <xf numFmtId="0" fontId="15" fillId="0" borderId="60" xfId="0" quotePrefix="1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15" fillId="0" borderId="60" xfId="0" applyFont="1" applyBorder="1" applyAlignment="1">
      <alignment vertical="center" wrapText="1"/>
    </xf>
    <xf numFmtId="164" fontId="20" fillId="0" borderId="48" xfId="0" applyNumberFormat="1" applyFont="1" applyBorder="1" applyAlignment="1">
      <alignment vertical="center" wrapText="1"/>
    </xf>
    <xf numFmtId="0" fontId="20" fillId="0" borderId="48" xfId="0" applyFont="1" applyBorder="1" applyAlignment="1">
      <alignment vertical="center" wrapText="1"/>
    </xf>
    <xf numFmtId="0" fontId="15" fillId="0" borderId="61" xfId="0" applyFont="1" applyBorder="1" applyAlignment="1">
      <alignment horizontal="left" vertical="center" wrapText="1"/>
    </xf>
    <xf numFmtId="164" fontId="20" fillId="0" borderId="48" xfId="0" applyNumberFormat="1" applyFont="1" applyBorder="1" applyAlignment="1">
      <alignment horizontal="left" vertical="center" wrapText="1"/>
    </xf>
    <xf numFmtId="0" fontId="15" fillId="0" borderId="4" xfId="0" applyFont="1" applyBorder="1" applyAlignment="1">
      <alignment vertical="top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25" fillId="0" borderId="2" xfId="0" applyFont="1" applyBorder="1" applyAlignment="1">
      <alignment horizontal="justify" vertical="center" wrapText="1"/>
    </xf>
    <xf numFmtId="0" fontId="25" fillId="0" borderId="2" xfId="0" applyFont="1" applyBorder="1" applyAlignment="1">
      <alignment horizontal="justify" vertical="top" wrapText="1"/>
    </xf>
    <xf numFmtId="0" fontId="26" fillId="22" borderId="0" xfId="0" applyFont="1" applyFill="1" applyAlignment="1">
      <alignment horizontal="right" vertical="center"/>
    </xf>
    <xf numFmtId="0" fontId="23" fillId="0" borderId="4" xfId="0" applyFont="1" applyBorder="1" applyAlignment="1">
      <alignment vertical="center" wrapText="1"/>
    </xf>
    <xf numFmtId="0" fontId="5" fillId="14" borderId="30" xfId="0" applyFont="1" applyFill="1" applyBorder="1" applyAlignment="1">
      <alignment horizontal="center" vertical="center" wrapText="1"/>
    </xf>
    <xf numFmtId="0" fontId="5" fillId="14" borderId="14" xfId="0" applyFont="1" applyFill="1" applyBorder="1" applyAlignment="1">
      <alignment horizontal="center" vertical="center" wrapText="1"/>
    </xf>
    <xf numFmtId="0" fontId="5" fillId="12" borderId="30" xfId="0" applyFont="1" applyFill="1" applyBorder="1" applyAlignment="1">
      <alignment horizontal="center" vertical="center" wrapText="1"/>
    </xf>
    <xf numFmtId="0" fontId="5" fillId="12" borderId="14" xfId="0" applyFont="1" applyFill="1" applyBorder="1" applyAlignment="1">
      <alignment horizontal="center" vertical="center" wrapText="1"/>
    </xf>
    <xf numFmtId="0" fontId="5" fillId="12" borderId="34" xfId="0" applyFont="1" applyFill="1" applyBorder="1" applyAlignment="1">
      <alignment horizontal="center" vertical="center" wrapText="1"/>
    </xf>
    <xf numFmtId="0" fontId="5" fillId="12" borderId="46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20" fillId="0" borderId="53" xfId="0" applyFont="1" applyBorder="1" applyAlignment="1">
      <alignment horizontal="left" vertical="center" wrapText="1"/>
    </xf>
    <xf numFmtId="0" fontId="20" fillId="0" borderId="58" xfId="0" applyFont="1" applyBorder="1" applyAlignment="1">
      <alignment horizontal="left" vertical="center" wrapText="1"/>
    </xf>
    <xf numFmtId="0" fontId="20" fillId="0" borderId="50" xfId="0" applyFont="1" applyBorder="1" applyAlignment="1">
      <alignment horizontal="left" vertical="center" wrapText="1"/>
    </xf>
    <xf numFmtId="0" fontId="8" fillId="5" borderId="8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8" fillId="5" borderId="32" xfId="0" applyFont="1" applyFill="1" applyBorder="1" applyAlignment="1">
      <alignment horizontal="center" vertical="center"/>
    </xf>
    <xf numFmtId="0" fontId="5" fillId="14" borderId="33" xfId="0" applyFont="1" applyFill="1" applyBorder="1" applyAlignment="1">
      <alignment horizontal="center" vertical="center" wrapText="1"/>
    </xf>
    <xf numFmtId="0" fontId="5" fillId="14" borderId="38" xfId="0" applyFont="1" applyFill="1" applyBorder="1" applyAlignment="1">
      <alignment horizontal="center" vertical="center" wrapText="1"/>
    </xf>
    <xf numFmtId="0" fontId="5" fillId="12" borderId="35" xfId="0" applyFont="1" applyFill="1" applyBorder="1" applyAlignment="1">
      <alignment horizontal="center" vertical="center" wrapText="1"/>
    </xf>
    <xf numFmtId="0" fontId="5" fillId="12" borderId="13" xfId="0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7" borderId="30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 wrapText="1"/>
    </xf>
    <xf numFmtId="0" fontId="8" fillId="8" borderId="30" xfId="0" applyFont="1" applyFill="1" applyBorder="1" applyAlignment="1">
      <alignment horizontal="center" vertical="center" wrapText="1"/>
    </xf>
    <xf numFmtId="0" fontId="8" fillId="8" borderId="14" xfId="0" applyFont="1" applyFill="1" applyBorder="1" applyAlignment="1">
      <alignment horizontal="center" vertical="center" wrapText="1"/>
    </xf>
    <xf numFmtId="1" fontId="8" fillId="9" borderId="30" xfId="0" applyNumberFormat="1" applyFont="1" applyFill="1" applyBorder="1" applyAlignment="1">
      <alignment horizontal="center" vertical="center" wrapText="1"/>
    </xf>
    <xf numFmtId="1" fontId="8" fillId="9" borderId="14" xfId="0" applyNumberFormat="1" applyFont="1" applyFill="1" applyBorder="1" applyAlignment="1">
      <alignment horizontal="center" vertical="center" wrapText="1"/>
    </xf>
    <xf numFmtId="0" fontId="8" fillId="10" borderId="30" xfId="0" applyFont="1" applyFill="1" applyBorder="1" applyAlignment="1">
      <alignment horizontal="center" vertical="center" wrapText="1"/>
    </xf>
    <xf numFmtId="0" fontId="8" fillId="10" borderId="14" xfId="0" applyFont="1" applyFill="1" applyBorder="1" applyAlignment="1">
      <alignment horizontal="center" vertical="center" wrapText="1"/>
    </xf>
    <xf numFmtId="0" fontId="8" fillId="13" borderId="30" xfId="0" applyFont="1" applyFill="1" applyBorder="1" applyAlignment="1">
      <alignment horizontal="center" vertical="center" wrapText="1"/>
    </xf>
    <xf numFmtId="0" fontId="8" fillId="13" borderId="14" xfId="0" applyFont="1" applyFill="1" applyBorder="1" applyAlignment="1">
      <alignment horizontal="center" vertical="center" wrapText="1"/>
    </xf>
    <xf numFmtId="0" fontId="6" fillId="0" borderId="2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27" fillId="0" borderId="23" xfId="0" applyFont="1" applyBorder="1" applyAlignment="1">
      <alignment horizontal="left" vertical="center"/>
    </xf>
    <xf numFmtId="0" fontId="5" fillId="12" borderId="33" xfId="0" applyFont="1" applyFill="1" applyBorder="1" applyAlignment="1">
      <alignment horizontal="center" vertical="center" wrapText="1"/>
    </xf>
    <xf numFmtId="0" fontId="5" fillId="12" borderId="38" xfId="0" applyFont="1" applyFill="1" applyBorder="1" applyAlignment="1">
      <alignment horizontal="center" vertical="center" wrapText="1"/>
    </xf>
    <xf numFmtId="0" fontId="10" fillId="18" borderId="8" xfId="0" applyFont="1" applyFill="1" applyBorder="1" applyAlignment="1">
      <alignment horizontal="center" vertical="center"/>
    </xf>
    <xf numFmtId="0" fontId="10" fillId="18" borderId="9" xfId="0" applyFont="1" applyFill="1" applyBorder="1" applyAlignment="1">
      <alignment horizontal="center" vertical="center"/>
    </xf>
    <xf numFmtId="0" fontId="10" fillId="18" borderId="10" xfId="0" applyFont="1" applyFill="1" applyBorder="1" applyAlignment="1">
      <alignment horizontal="center" vertical="center"/>
    </xf>
    <xf numFmtId="4" fontId="22" fillId="21" borderId="48" xfId="0" applyNumberFormat="1" applyFont="1" applyFill="1" applyBorder="1" applyAlignment="1">
      <alignment horizontal="center" vertical="center" wrapText="1"/>
    </xf>
    <xf numFmtId="0" fontId="22" fillId="21" borderId="48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165" fontId="22" fillId="21" borderId="48" xfId="0" applyNumberFormat="1" applyFont="1" applyFill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7" fillId="18" borderId="0" xfId="0" applyFont="1" applyFill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8" fillId="11" borderId="37" xfId="0" applyFont="1" applyFill="1" applyBorder="1" applyAlignment="1">
      <alignment horizontal="center" vertical="center"/>
    </xf>
    <xf numFmtId="0" fontId="8" fillId="11" borderId="39" xfId="0" applyFont="1" applyFill="1" applyBorder="1" applyAlignment="1">
      <alignment horizontal="center" vertical="center"/>
    </xf>
    <xf numFmtId="0" fontId="8" fillId="11" borderId="36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3" xfId="0" applyFont="1" applyFill="1" applyBorder="1" applyAlignment="1">
      <alignment horizontal="center" vertical="center"/>
    </xf>
    <xf numFmtId="0" fontId="5" fillId="12" borderId="31" xfId="0" applyFont="1" applyFill="1" applyBorder="1" applyAlignment="1">
      <alignment horizontal="center" vertical="center" wrapText="1"/>
    </xf>
    <xf numFmtId="0" fontId="5" fillId="12" borderId="15" xfId="0" applyFont="1" applyFill="1" applyBorder="1" applyAlignment="1">
      <alignment horizontal="center" vertical="center" wrapText="1"/>
    </xf>
    <xf numFmtId="9" fontId="20" fillId="0" borderId="2" xfId="0" applyNumberFormat="1" applyFont="1" applyBorder="1" applyAlignment="1">
      <alignment horizontal="left" vertical="center" wrapText="1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17" fillId="18" borderId="0" xfId="0" applyFont="1" applyFill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9" fillId="18" borderId="8" xfId="0" applyFont="1" applyFill="1" applyBorder="1" applyAlignment="1">
      <alignment horizontal="center" vertical="center" wrapText="1"/>
    </xf>
    <xf numFmtId="0" fontId="9" fillId="18" borderId="9" xfId="0" applyFont="1" applyFill="1" applyBorder="1" applyAlignment="1">
      <alignment horizontal="center" vertical="center" wrapText="1"/>
    </xf>
    <xf numFmtId="0" fontId="9" fillId="18" borderId="10" xfId="0" applyFont="1" applyFill="1" applyBorder="1" applyAlignment="1">
      <alignment horizontal="center" vertical="center" wrapText="1"/>
    </xf>
    <xf numFmtId="0" fontId="2" fillId="18" borderId="0" xfId="0" applyFont="1" applyFill="1" applyAlignment="1">
      <alignment horizontal="center" vertical="center"/>
    </xf>
  </cellXfs>
  <cellStyles count="3">
    <cellStyle name="Normal" xfId="0" builtinId="0"/>
    <cellStyle name="Normal 2" xfId="2" xr:uid="{00000000-0005-0000-0000-000001000000}"/>
    <cellStyle name="Porcentagem" xfId="1" builtinId="5"/>
  </cellStyles>
  <dxfs count="9">
    <dxf>
      <font>
        <color theme="0"/>
      </font>
    </dxf>
    <dxf>
      <font>
        <color theme="0"/>
      </font>
      <fill>
        <patternFill patternType="solid">
          <fgColor rgb="FFB15407"/>
          <bgColor rgb="FFB15407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006600"/>
      <color rgb="FFFF99CC"/>
      <color rgb="FFB15407"/>
      <color rgb="FF0099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B15407"/>
            </a:solidFill>
          </c:spPr>
          <c:invertIfNegative val="0"/>
          <c:cat>
            <c:strRef>
              <c:f>'Panel de Gestión - 1'!$C$32:$C$36</c:f>
              <c:strCache>
                <c:ptCount val="5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</c:strCache>
            </c:strRef>
          </c:cat>
          <c:val>
            <c:numRef>
              <c:f>'Panel de Gestión - 1'!$E$32:$E$36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B-45F9-AB43-E482C8921681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'Panel de Gestión - 1'!$C$32:$C$36</c:f>
              <c:strCache>
                <c:ptCount val="5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</c:strCache>
            </c:strRef>
          </c:cat>
          <c:val>
            <c:numRef>
              <c:f>'Panel de Gestión - 1'!$F$32:$F$36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B-45F9-AB43-E482C8921681}"/>
            </c:ext>
          </c:extLst>
        </c:ser>
        <c:ser>
          <c:idx val="2"/>
          <c:order val="2"/>
          <c:spPr>
            <a:solidFill>
              <a:srgbClr val="FF0000"/>
            </a:solidFill>
          </c:spPr>
          <c:invertIfNegative val="0"/>
          <c:cat>
            <c:strRef>
              <c:f>'Panel de Gestión - 1'!$C$32:$C$36</c:f>
              <c:strCache>
                <c:ptCount val="5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</c:strCache>
            </c:strRef>
          </c:cat>
          <c:val>
            <c:numRef>
              <c:f>'Panel de Gestión - 1'!$G$32:$G$36</c:f>
              <c:numCache>
                <c:formatCode>General</c:formatCode>
                <c:ptCount val="5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FB-45F9-AB43-E482C8921681}"/>
            </c:ext>
          </c:extLst>
        </c:ser>
        <c:ser>
          <c:idx val="3"/>
          <c:order val="3"/>
          <c:spPr>
            <a:solidFill>
              <a:srgbClr val="FFC000"/>
            </a:solidFill>
          </c:spPr>
          <c:invertIfNegative val="0"/>
          <c:cat>
            <c:strRef>
              <c:f>'Panel de Gestión - 1'!$C$32:$C$36</c:f>
              <c:strCache>
                <c:ptCount val="5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</c:strCache>
            </c:strRef>
          </c:cat>
          <c:val>
            <c:numRef>
              <c:f>'Panel de Gestión - 1'!$H$32:$H$36</c:f>
              <c:numCache>
                <c:formatCode>General</c:formatCode>
                <c:ptCount val="5"/>
                <c:pt idx="0">
                  <c:v>6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FB-45F9-AB43-E482C8921681}"/>
            </c:ext>
          </c:extLst>
        </c:ser>
        <c:ser>
          <c:idx val="4"/>
          <c:order val="4"/>
          <c:spPr>
            <a:solidFill>
              <a:srgbClr val="92D050"/>
            </a:solidFill>
          </c:spPr>
          <c:invertIfNegative val="0"/>
          <c:cat>
            <c:strRef>
              <c:f>'Panel de Gestión - 1'!$C$32:$C$36</c:f>
              <c:strCache>
                <c:ptCount val="5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</c:strCache>
            </c:strRef>
          </c:cat>
          <c:val>
            <c:numRef>
              <c:f>'Panel de Gestión - 1'!$I$32:$I$36</c:f>
              <c:numCache>
                <c:formatCode>General</c:formatCode>
                <c:ptCount val="5"/>
                <c:pt idx="0">
                  <c:v>3</c:v>
                </c:pt>
                <c:pt idx="1">
                  <c:v>7</c:v>
                </c:pt>
                <c:pt idx="2">
                  <c:v>3</c:v>
                </c:pt>
                <c:pt idx="3">
                  <c:v>5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FB-45F9-AB43-E482C8921681}"/>
            </c:ext>
          </c:extLst>
        </c:ser>
        <c:ser>
          <c:idx val="5"/>
          <c:order val="5"/>
          <c:spPr>
            <a:solidFill>
              <a:srgbClr val="0070C0"/>
            </a:solidFill>
          </c:spPr>
          <c:invertIfNegative val="0"/>
          <c:cat>
            <c:strRef>
              <c:f>'Panel de Gestión - 1'!$C$32:$C$36</c:f>
              <c:strCache>
                <c:ptCount val="5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</c:strCache>
            </c:strRef>
          </c:cat>
          <c:val>
            <c:numRef>
              <c:f>'Panel de Gestión - 1'!$J$32:$J$36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FFB-45F9-AB43-E482C8921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44768"/>
        <c:axId val="96158848"/>
      </c:barChart>
      <c:catAx>
        <c:axId val="96144768"/>
        <c:scaling>
          <c:orientation val="maxMin"/>
        </c:scaling>
        <c:delete val="0"/>
        <c:axPos val="l"/>
        <c:numFmt formatCode="ge\r\a\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96158848"/>
        <c:crosses val="autoZero"/>
        <c:auto val="1"/>
        <c:lblAlgn val="ctr"/>
        <c:lblOffset val="100"/>
        <c:noMultiLvlLbl val="0"/>
      </c:catAx>
      <c:valAx>
        <c:axId val="96158848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crossAx val="9614476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atual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Monitoria atual</a:t>
            </a:r>
            <a:endParaRPr lang="pt-BR" sz="1600"/>
          </a:p>
        </c:rich>
      </c:tx>
      <c:layout>
        <c:manualLayout>
          <c:xMode val="edge"/>
          <c:yMode val="edge"/>
          <c:x val="7.930446194225756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8.1141294838144959E-2"/>
          <c:y val="0.21937888351980531"/>
          <c:w val="0.46168875765529332"/>
          <c:h val="0.68515846659657853"/>
        </c:manualLayout>
      </c:layout>
      <c:doughnutChart>
        <c:varyColors val="1"/>
        <c:ser>
          <c:idx val="0"/>
          <c:order val="0"/>
          <c:spPr>
            <a:solidFill>
              <a:srgbClr val="FFFF00"/>
            </a:solidFill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9FE0-4D9F-B8DC-8B9C8E37DCB1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9FE0-4D9F-B8DC-8B9C8E37DCB1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9FE0-4D9F-B8DC-8B9C8E37DCB1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7-9FE0-4D9F-B8DC-8B9C8E37DCB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'Panel de Gestión - 1'!$C$16:$C$20</c:f>
              <c:strCache>
                <c:ptCount val="5"/>
                <c:pt idx="0">
                  <c:v>El inicio previsto es posterior al período de monitoreo</c:v>
                </c:pt>
                <c:pt idx="1">
                  <c:v> No iniciada o no concluida</c:v>
                </c:pt>
                <c:pt idx="2">
                  <c:v> En progreso con problemas de implementación</c:v>
                </c:pt>
                <c:pt idx="3">
                  <c:v> En progreso en el periodo previsto</c:v>
                </c:pt>
                <c:pt idx="4">
                  <c:v> Concluida</c:v>
                </c:pt>
              </c:strCache>
            </c:strRef>
          </c:cat>
          <c:val>
            <c:numRef>
              <c:f>'Panel de Gestión - 1'!$E$16:$E$20</c:f>
              <c:numCache>
                <c:formatCode>0%</c:formatCode>
                <c:ptCount val="5"/>
                <c:pt idx="0">
                  <c:v>0</c:v>
                </c:pt>
                <c:pt idx="1">
                  <c:v>0.11627906976744186</c:v>
                </c:pt>
                <c:pt idx="2">
                  <c:v>0.37209302325581395</c:v>
                </c:pt>
                <c:pt idx="3">
                  <c:v>0.51162790697674421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E0-4D9F-B8DC-8B9C8E37DC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57029166666666664"/>
          <c:y val="0.14367663552499471"/>
          <c:w val="0.40163082802031924"/>
          <c:h val="0.79544382716049444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Pós Monitoria</a:t>
            </a:r>
            <a:endParaRPr lang="pt-BR" sz="1600"/>
          </a:p>
        </c:rich>
      </c:tx>
      <c:layout>
        <c:manualLayout>
          <c:xMode val="edge"/>
          <c:yMode val="edge"/>
          <c:x val="7.930446194225756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9.5030183727034145E-2"/>
          <c:y val="0.21937888351980531"/>
          <c:w val="0.46168875765529332"/>
          <c:h val="0.685158466596578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C0A-488D-A911-331F8DF53764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AC0A-488D-A911-331F8DF53764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AC0A-488D-A911-331F8DF53764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7-AC0A-488D-A911-331F8DF53764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9-AC0A-488D-A911-331F8DF53764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</c:spPr>
            <c:extLst>
              <c:ext xmlns:c16="http://schemas.microsoft.com/office/drawing/2014/chart" uri="{C3380CC4-5D6E-409C-BE32-E72D297353CC}">
                <c16:uniqueId val="{0000000B-AC0A-488D-A911-331F8DF53764}"/>
              </c:ext>
            </c:extLst>
          </c:dPt>
          <c:dLbls>
            <c:dLbl>
              <c:idx val="0"/>
              <c:layout>
                <c:manualLayout>
                  <c:x val="8.1410256410256402E-3"/>
                  <c:y val="-3.9446028670119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0A-488D-A911-331F8DF5376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'Panel de Gestión - 1'!$C$16:$C$21</c:f>
              <c:strCache>
                <c:ptCount val="6"/>
                <c:pt idx="0">
                  <c:v>El inicio previsto es posterior al período de monitoreo</c:v>
                </c:pt>
                <c:pt idx="1">
                  <c:v> No iniciada o no concluida</c:v>
                </c:pt>
                <c:pt idx="2">
                  <c:v> En progreso con problemas de implementación</c:v>
                </c:pt>
                <c:pt idx="3">
                  <c:v> En progreso en el periodo previsto</c:v>
                </c:pt>
                <c:pt idx="4">
                  <c:v> Concluida</c:v>
                </c:pt>
                <c:pt idx="5">
                  <c:v>Acciones nuevas – post monitoreo</c:v>
                </c:pt>
              </c:strCache>
            </c:strRef>
          </c:cat>
          <c:val>
            <c:numRef>
              <c:f>'Panel de Gestión - 1'!$G$16:$G$21</c:f>
              <c:numCache>
                <c:formatCode>0%</c:formatCode>
                <c:ptCount val="6"/>
                <c:pt idx="0">
                  <c:v>0</c:v>
                </c:pt>
                <c:pt idx="1">
                  <c:v>0.11627906976744186</c:v>
                </c:pt>
                <c:pt idx="2">
                  <c:v>0.37209302325581395</c:v>
                </c:pt>
                <c:pt idx="3">
                  <c:v>0.51162790697674421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0A-488D-A911-331F8DF5376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9897799484626846"/>
          <c:y val="0.11768286970423393"/>
          <c:w val="0.38477668980593727"/>
          <c:h val="0.81849175118189244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193219</xdr:colOff>
      <xdr:row>28</xdr:row>
      <xdr:rowOff>0</xdr:rowOff>
    </xdr:from>
    <xdr:to>
      <xdr:col>21</xdr:col>
      <xdr:colOff>142874</xdr:colOff>
      <xdr:row>36</xdr:row>
      <xdr:rowOff>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163284</xdr:colOff>
      <xdr:row>11</xdr:row>
      <xdr:rowOff>182938</xdr:rowOff>
    </xdr:from>
    <xdr:to>
      <xdr:col>14</xdr:col>
      <xdr:colOff>420963</xdr:colOff>
      <xdr:row>24</xdr:row>
      <xdr:rowOff>41563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550332</xdr:colOff>
      <xdr:row>11</xdr:row>
      <xdr:rowOff>182938</xdr:rowOff>
    </xdr:from>
    <xdr:to>
      <xdr:col>22</xdr:col>
      <xdr:colOff>336864</xdr:colOff>
      <xdr:row>24</xdr:row>
      <xdr:rowOff>41563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75"/>
  <sheetViews>
    <sheetView showGridLines="0" tabSelected="1" zoomScale="70" zoomScaleNormal="70" workbookViewId="0">
      <selection activeCell="C33" sqref="C33"/>
    </sheetView>
  </sheetViews>
  <sheetFormatPr defaultColWidth="8.81640625" defaultRowHeight="14.5" x14ac:dyDescent="0.35"/>
  <cols>
    <col min="1" max="1" width="72.54296875" style="1" customWidth="1"/>
    <col min="2" max="2" width="7.26953125" style="1" customWidth="1"/>
    <col min="3" max="3" width="73.54296875" style="1" customWidth="1"/>
    <col min="4" max="4" width="18.7265625" style="1" customWidth="1"/>
    <col min="5" max="5" width="19.453125" style="1" customWidth="1"/>
    <col min="6" max="6" width="25.7265625" style="1" customWidth="1"/>
    <col min="7" max="7" width="27.54296875" style="1" customWidth="1"/>
    <col min="8" max="12" width="25.1796875" style="1" customWidth="1"/>
    <col min="13" max="13" width="27.7265625" style="1" bestFit="1" customWidth="1"/>
    <col min="14" max="19" width="26.7265625" style="16" customWidth="1"/>
    <col min="20" max="20" width="37.81640625" style="1" customWidth="1"/>
    <col min="21" max="21" width="28.7265625" style="1" customWidth="1"/>
    <col min="22" max="22" width="40" style="1" customWidth="1"/>
    <col min="23" max="24" width="26.7265625" style="1" customWidth="1"/>
    <col min="25" max="27" width="28.81640625" style="1" customWidth="1"/>
    <col min="28" max="32" width="18.7265625" style="1" customWidth="1"/>
    <col min="33" max="33" width="23" style="1" bestFit="1" customWidth="1"/>
    <col min="34" max="34" width="18.7265625" style="1" customWidth="1"/>
    <col min="35" max="35" width="22.7265625" style="1" customWidth="1"/>
    <col min="36" max="36" width="7" style="1" customWidth="1"/>
    <col min="37" max="39" width="8.81640625" style="1"/>
    <col min="40" max="40" width="8.81640625" style="1" hidden="1" customWidth="1"/>
    <col min="41" max="16384" width="8.81640625" style="1"/>
  </cols>
  <sheetData>
    <row r="1" spans="1:40" ht="33.75" customHeight="1" x14ac:dyDescent="0.35">
      <c r="A1" s="212" t="s">
        <v>266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  <c r="AD1" s="212"/>
      <c r="AE1" s="212"/>
      <c r="AF1" s="212"/>
      <c r="AG1" s="212"/>
      <c r="AH1" s="212"/>
      <c r="AI1" s="212"/>
      <c r="AJ1" s="4"/>
    </row>
    <row r="2" spans="1:40" ht="33.75" customHeight="1" thickBot="1" x14ac:dyDescent="0.4">
      <c r="A2" s="213" t="s">
        <v>286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4"/>
    </row>
    <row r="3" spans="1:40" ht="15" thickTop="1" x14ac:dyDescent="0.35">
      <c r="AJ3" s="4"/>
    </row>
    <row r="4" spans="1:40" ht="45" customHeight="1" x14ac:dyDescent="0.35">
      <c r="A4" s="11" t="s">
        <v>170</v>
      </c>
      <c r="B4" s="193" t="s">
        <v>267</v>
      </c>
      <c r="C4" s="193"/>
      <c r="D4" s="193"/>
      <c r="E4" s="193"/>
      <c r="F4" s="193"/>
      <c r="G4" s="19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1"/>
      <c r="AJ4" s="4"/>
    </row>
    <row r="5" spans="1:40" x14ac:dyDescent="0.35">
      <c r="AJ5" s="4"/>
    </row>
    <row r="6" spans="1:40" ht="27" customHeight="1" x14ac:dyDescent="0.35">
      <c r="A6" s="160" t="s">
        <v>314</v>
      </c>
      <c r="B6" s="195" t="s">
        <v>315</v>
      </c>
      <c r="C6" s="195"/>
      <c r="M6" s="16"/>
      <c r="AJ6" s="4"/>
      <c r="AN6" s="1" t="s">
        <v>56</v>
      </c>
    </row>
    <row r="7" spans="1:40" ht="15" thickBot="1" x14ac:dyDescent="0.4">
      <c r="AJ7" s="4"/>
      <c r="AN7" s="17" t="s">
        <v>268</v>
      </c>
    </row>
    <row r="8" spans="1:40" ht="27" customHeight="1" thickBot="1" x14ac:dyDescent="0.4">
      <c r="A8" s="198" t="s">
        <v>257</v>
      </c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200"/>
      <c r="N8" s="174" t="s">
        <v>179</v>
      </c>
      <c r="O8" s="175"/>
      <c r="P8" s="175"/>
      <c r="Q8" s="175"/>
      <c r="R8" s="175"/>
      <c r="S8" s="175"/>
      <c r="T8" s="175"/>
      <c r="U8" s="175"/>
      <c r="V8" s="175"/>
      <c r="W8" s="175"/>
      <c r="X8" s="176"/>
      <c r="Y8" s="214" t="s">
        <v>183</v>
      </c>
      <c r="Z8" s="215"/>
      <c r="AA8" s="215"/>
      <c r="AB8" s="215"/>
      <c r="AC8" s="215"/>
      <c r="AD8" s="215"/>
      <c r="AE8" s="215"/>
      <c r="AF8" s="215"/>
      <c r="AG8" s="215"/>
      <c r="AH8" s="215"/>
      <c r="AI8" s="216"/>
      <c r="AJ8" s="4"/>
    </row>
    <row r="9" spans="1:40" ht="64.5" customHeight="1" x14ac:dyDescent="0.35">
      <c r="A9" s="217" t="s">
        <v>0</v>
      </c>
      <c r="B9" s="207" t="s">
        <v>269</v>
      </c>
      <c r="C9" s="202" t="s">
        <v>62</v>
      </c>
      <c r="D9" s="202" t="s">
        <v>63</v>
      </c>
      <c r="E9" s="202" t="s">
        <v>10</v>
      </c>
      <c r="F9" s="205" t="s">
        <v>240</v>
      </c>
      <c r="G9" s="205"/>
      <c r="H9" s="202" t="s">
        <v>64</v>
      </c>
      <c r="I9" s="201" t="s">
        <v>12</v>
      </c>
      <c r="J9" s="202" t="s">
        <v>13</v>
      </c>
      <c r="K9" s="202" t="s">
        <v>65</v>
      </c>
      <c r="L9" s="202"/>
      <c r="M9" s="202" t="s">
        <v>66</v>
      </c>
      <c r="N9" s="181" t="s">
        <v>171</v>
      </c>
      <c r="O9" s="183" t="s">
        <v>172</v>
      </c>
      <c r="P9" s="185" t="s">
        <v>173</v>
      </c>
      <c r="Q9" s="187" t="s">
        <v>174</v>
      </c>
      <c r="R9" s="189" t="s">
        <v>175</v>
      </c>
      <c r="S9" s="191" t="s">
        <v>176</v>
      </c>
      <c r="T9" s="162" t="s">
        <v>177</v>
      </c>
      <c r="U9" s="162" t="s">
        <v>178</v>
      </c>
      <c r="V9" s="162" t="s">
        <v>180</v>
      </c>
      <c r="W9" s="162" t="s">
        <v>181</v>
      </c>
      <c r="X9" s="177" t="s">
        <v>182</v>
      </c>
      <c r="Y9" s="179" t="s">
        <v>184</v>
      </c>
      <c r="Z9" s="164" t="s">
        <v>185</v>
      </c>
      <c r="AA9" s="166" t="s">
        <v>186</v>
      </c>
      <c r="AB9" s="164" t="s">
        <v>187</v>
      </c>
      <c r="AC9" s="164" t="s">
        <v>188</v>
      </c>
      <c r="AD9" s="164" t="s">
        <v>189</v>
      </c>
      <c r="AE9" s="164"/>
      <c r="AF9" s="196" t="s">
        <v>190</v>
      </c>
      <c r="AG9" s="164" t="s">
        <v>191</v>
      </c>
      <c r="AH9" s="164" t="s">
        <v>270</v>
      </c>
      <c r="AI9" s="219" t="s">
        <v>192</v>
      </c>
      <c r="AJ9" s="4"/>
    </row>
    <row r="10" spans="1:40" ht="45.75" customHeight="1" thickBot="1" x14ac:dyDescent="0.4">
      <c r="A10" s="218"/>
      <c r="B10" s="208"/>
      <c r="C10" s="202"/>
      <c r="D10" s="202"/>
      <c r="E10" s="202"/>
      <c r="F10" s="118" t="s">
        <v>239</v>
      </c>
      <c r="G10" s="118" t="s">
        <v>67</v>
      </c>
      <c r="H10" s="202"/>
      <c r="I10" s="201"/>
      <c r="J10" s="202"/>
      <c r="K10" s="119" t="s">
        <v>58</v>
      </c>
      <c r="L10" s="119" t="s">
        <v>68</v>
      </c>
      <c r="M10" s="202"/>
      <c r="N10" s="182"/>
      <c r="O10" s="184"/>
      <c r="P10" s="186"/>
      <c r="Q10" s="188"/>
      <c r="R10" s="190"/>
      <c r="S10" s="192"/>
      <c r="T10" s="163"/>
      <c r="U10" s="163"/>
      <c r="V10" s="163"/>
      <c r="W10" s="163"/>
      <c r="X10" s="178"/>
      <c r="Y10" s="180"/>
      <c r="Z10" s="165"/>
      <c r="AA10" s="167"/>
      <c r="AB10" s="165"/>
      <c r="AC10" s="165"/>
      <c r="AD10" s="165"/>
      <c r="AE10" s="165"/>
      <c r="AF10" s="197"/>
      <c r="AG10" s="165"/>
      <c r="AH10" s="165"/>
      <c r="AI10" s="220"/>
      <c r="AJ10" s="4"/>
    </row>
    <row r="11" spans="1:40" ht="409.6" customHeight="1" x14ac:dyDescent="0.35">
      <c r="A11" s="206" t="s">
        <v>271</v>
      </c>
      <c r="B11" s="6" t="s">
        <v>16</v>
      </c>
      <c r="C11" s="99" t="s">
        <v>265</v>
      </c>
      <c r="D11" s="87" t="s">
        <v>318</v>
      </c>
      <c r="E11" s="87" t="s">
        <v>69</v>
      </c>
      <c r="F11" s="88" t="s">
        <v>259</v>
      </c>
      <c r="G11" s="88" t="s">
        <v>317</v>
      </c>
      <c r="H11" s="87" t="s">
        <v>241</v>
      </c>
      <c r="I11" s="85" t="s">
        <v>70</v>
      </c>
      <c r="J11" s="87" t="s">
        <v>319</v>
      </c>
      <c r="K11" s="87" t="s">
        <v>258</v>
      </c>
      <c r="L11" s="87" t="s">
        <v>258</v>
      </c>
      <c r="M11" s="98" t="s">
        <v>72</v>
      </c>
      <c r="N11" s="86"/>
      <c r="O11" s="106"/>
      <c r="P11" s="86" t="s">
        <v>9</v>
      </c>
      <c r="Q11" s="86"/>
      <c r="R11" s="86"/>
      <c r="S11" s="18"/>
      <c r="T11" s="129"/>
      <c r="U11" s="147"/>
      <c r="V11" s="147"/>
      <c r="W11" s="151"/>
      <c r="X11" s="147"/>
      <c r="Y11" s="87"/>
      <c r="Z11" s="150"/>
      <c r="AA11" s="86"/>
      <c r="AB11" s="117"/>
      <c r="AC11" s="117"/>
      <c r="AD11" s="86"/>
      <c r="AE11" s="85"/>
      <c r="AF11" s="87"/>
      <c r="AG11" s="86"/>
      <c r="AH11" s="86"/>
      <c r="AI11" s="161" t="s">
        <v>320</v>
      </c>
      <c r="AJ11" s="4"/>
    </row>
    <row r="12" spans="1:40" ht="409.5" customHeight="1" x14ac:dyDescent="0.35">
      <c r="A12" s="169"/>
      <c r="B12" s="5" t="s">
        <v>17</v>
      </c>
      <c r="C12" s="99" t="s">
        <v>272</v>
      </c>
      <c r="D12" s="87" t="s">
        <v>321</v>
      </c>
      <c r="E12" s="87" t="s">
        <v>219</v>
      </c>
      <c r="F12" s="88" t="s">
        <v>259</v>
      </c>
      <c r="G12" s="88" t="s">
        <v>317</v>
      </c>
      <c r="H12" s="87" t="s">
        <v>242</v>
      </c>
      <c r="I12" s="85" t="s">
        <v>70</v>
      </c>
      <c r="J12" s="87" t="s">
        <v>71</v>
      </c>
      <c r="K12" s="87" t="s">
        <v>258</v>
      </c>
      <c r="L12" s="87" t="s">
        <v>258</v>
      </c>
      <c r="M12" s="98" t="s">
        <v>72</v>
      </c>
      <c r="N12" s="86"/>
      <c r="O12" s="86"/>
      <c r="P12" s="86" t="s">
        <v>9</v>
      </c>
      <c r="Q12" s="86"/>
      <c r="R12" s="86"/>
      <c r="S12" s="18"/>
      <c r="T12" s="128"/>
      <c r="U12" s="148"/>
      <c r="V12" s="148"/>
      <c r="W12" s="150"/>
      <c r="X12" s="148"/>
      <c r="Y12" s="107"/>
      <c r="Z12" s="148"/>
      <c r="AA12" s="107"/>
      <c r="AB12" s="116"/>
      <c r="AC12" s="116"/>
      <c r="AD12" s="107"/>
      <c r="AE12" s="108"/>
      <c r="AF12" s="145"/>
      <c r="AG12" s="107"/>
      <c r="AH12" s="107"/>
      <c r="AI12" s="161" t="s">
        <v>322</v>
      </c>
      <c r="AJ12" s="4"/>
    </row>
    <row r="13" spans="1:40" ht="300.75" customHeight="1" x14ac:dyDescent="0.35">
      <c r="A13" s="169"/>
      <c r="B13" s="121" t="s">
        <v>18</v>
      </c>
      <c r="C13" s="137" t="s">
        <v>73</v>
      </c>
      <c r="D13" s="87" t="s">
        <v>220</v>
      </c>
      <c r="E13" s="87" t="s">
        <v>74</v>
      </c>
      <c r="F13" s="88" t="s">
        <v>262</v>
      </c>
      <c r="G13" s="88" t="s">
        <v>261</v>
      </c>
      <c r="H13" s="89" t="s">
        <v>243</v>
      </c>
      <c r="I13" s="85" t="s">
        <v>70</v>
      </c>
      <c r="J13" s="87" t="s">
        <v>71</v>
      </c>
      <c r="K13" s="87" t="s">
        <v>258</v>
      </c>
      <c r="L13" s="87" t="s">
        <v>258</v>
      </c>
      <c r="M13" s="98" t="s">
        <v>72</v>
      </c>
      <c r="N13" s="86"/>
      <c r="O13" s="86"/>
      <c r="P13" s="86" t="s">
        <v>9</v>
      </c>
      <c r="Q13" s="86"/>
      <c r="R13" s="86"/>
      <c r="S13" s="18"/>
      <c r="T13" s="128"/>
      <c r="U13" s="128"/>
      <c r="V13" s="107"/>
      <c r="W13" s="130"/>
      <c r="X13" s="128"/>
      <c r="Y13" s="107"/>
      <c r="Z13" s="107"/>
      <c r="AA13" s="107"/>
      <c r="AB13" s="116"/>
      <c r="AC13" s="116"/>
      <c r="AD13" s="107"/>
      <c r="AE13" s="108"/>
      <c r="AF13" s="87"/>
      <c r="AG13" s="107"/>
      <c r="AH13" s="107"/>
      <c r="AI13" s="86"/>
      <c r="AJ13" s="4"/>
    </row>
    <row r="14" spans="1:40" ht="323.25" customHeight="1" x14ac:dyDescent="0.35">
      <c r="A14" s="169"/>
      <c r="B14" s="5" t="s">
        <v>19</v>
      </c>
      <c r="C14" s="100" t="s">
        <v>273</v>
      </c>
      <c r="D14" s="89" t="s">
        <v>274</v>
      </c>
      <c r="E14" s="89"/>
      <c r="F14" s="88" t="s">
        <v>259</v>
      </c>
      <c r="G14" s="88" t="s">
        <v>323</v>
      </c>
      <c r="H14" s="87" t="s">
        <v>75</v>
      </c>
      <c r="I14" s="85" t="s">
        <v>70</v>
      </c>
      <c r="J14" s="87" t="s">
        <v>91</v>
      </c>
      <c r="K14" s="87" t="s">
        <v>258</v>
      </c>
      <c r="L14" s="87" t="s">
        <v>258</v>
      </c>
      <c r="M14" s="98" t="s">
        <v>76</v>
      </c>
      <c r="N14" s="86"/>
      <c r="O14" s="86"/>
      <c r="P14" s="86" t="s">
        <v>9</v>
      </c>
      <c r="Q14" s="86"/>
      <c r="R14" s="86"/>
      <c r="S14" s="18"/>
      <c r="T14" s="128"/>
      <c r="U14" s="128"/>
      <c r="V14" s="128"/>
      <c r="W14" s="150"/>
      <c r="X14" s="107"/>
      <c r="Y14" s="107"/>
      <c r="Z14" s="107"/>
      <c r="AA14" s="107"/>
      <c r="AB14" s="116"/>
      <c r="AC14" s="88"/>
      <c r="AD14" s="107"/>
      <c r="AE14" s="108"/>
      <c r="AF14" s="107"/>
      <c r="AG14" s="107"/>
      <c r="AH14" s="107"/>
      <c r="AI14" s="86"/>
      <c r="AJ14" s="4"/>
    </row>
    <row r="15" spans="1:40" ht="277.5" customHeight="1" x14ac:dyDescent="0.35">
      <c r="A15" s="169"/>
      <c r="B15" s="5" t="s">
        <v>20</v>
      </c>
      <c r="C15" s="100" t="s">
        <v>275</v>
      </c>
      <c r="D15" s="89" t="s">
        <v>221</v>
      </c>
      <c r="E15" s="89" t="s">
        <v>276</v>
      </c>
      <c r="F15" s="88" t="s">
        <v>259</v>
      </c>
      <c r="G15" s="88" t="s">
        <v>261</v>
      </c>
      <c r="H15" s="87" t="s">
        <v>77</v>
      </c>
      <c r="I15" s="85" t="s">
        <v>70</v>
      </c>
      <c r="J15" s="89" t="s">
        <v>71</v>
      </c>
      <c r="K15" s="87" t="s">
        <v>258</v>
      </c>
      <c r="L15" s="87" t="s">
        <v>258</v>
      </c>
      <c r="M15" s="89" t="s">
        <v>76</v>
      </c>
      <c r="N15" s="86"/>
      <c r="O15" s="86"/>
      <c r="P15" s="86" t="s">
        <v>9</v>
      </c>
      <c r="Q15" s="86"/>
      <c r="R15" s="86"/>
      <c r="S15" s="18"/>
      <c r="T15" s="158"/>
      <c r="U15" s="128"/>
      <c r="V15" s="128"/>
      <c r="W15" s="148"/>
      <c r="X15" s="128"/>
      <c r="Y15" s="107"/>
      <c r="Z15" s="107"/>
      <c r="AA15" s="107"/>
      <c r="AB15" s="116"/>
      <c r="AC15" s="116"/>
      <c r="AD15" s="107"/>
      <c r="AE15" s="108"/>
      <c r="AF15" s="107"/>
      <c r="AG15" s="107"/>
      <c r="AH15" s="107"/>
      <c r="AI15" s="107"/>
      <c r="AJ15" s="4"/>
    </row>
    <row r="16" spans="1:40" ht="279" customHeight="1" x14ac:dyDescent="0.35">
      <c r="A16" s="169"/>
      <c r="B16" s="222" t="s">
        <v>195</v>
      </c>
      <c r="C16" s="171" t="s">
        <v>196</v>
      </c>
      <c r="D16" s="89" t="s">
        <v>222</v>
      </c>
      <c r="E16" s="89" t="s">
        <v>78</v>
      </c>
      <c r="F16" s="88" t="s">
        <v>259</v>
      </c>
      <c r="G16" s="88" t="s">
        <v>262</v>
      </c>
      <c r="H16" s="89" t="s">
        <v>244</v>
      </c>
      <c r="I16" s="85" t="s">
        <v>70</v>
      </c>
      <c r="J16" s="87" t="s">
        <v>71</v>
      </c>
      <c r="K16" s="87" t="s">
        <v>258</v>
      </c>
      <c r="L16" s="87" t="s">
        <v>258</v>
      </c>
      <c r="M16" s="89" t="s">
        <v>79</v>
      </c>
      <c r="N16" s="86"/>
      <c r="O16" s="86"/>
      <c r="P16" s="86"/>
      <c r="Q16" s="86" t="s">
        <v>9</v>
      </c>
      <c r="R16" s="86"/>
      <c r="S16" s="18"/>
      <c r="T16" s="128"/>
      <c r="U16" s="128"/>
      <c r="V16" s="128"/>
      <c r="W16" s="157"/>
      <c r="X16" s="128"/>
      <c r="Y16" s="107"/>
      <c r="Z16" s="107"/>
      <c r="AA16" s="107"/>
      <c r="AB16" s="116"/>
      <c r="AC16" s="116"/>
      <c r="AD16" s="107"/>
      <c r="AE16" s="108"/>
      <c r="AF16" s="107"/>
      <c r="AG16" s="107"/>
      <c r="AH16" s="107"/>
      <c r="AI16" s="107"/>
      <c r="AJ16" s="4"/>
    </row>
    <row r="17" spans="1:36" ht="75" customHeight="1" x14ac:dyDescent="0.35">
      <c r="A17" s="169"/>
      <c r="B17" s="223"/>
      <c r="C17" s="172"/>
      <c r="D17" s="89" t="s">
        <v>223</v>
      </c>
      <c r="E17" s="89" t="s">
        <v>80</v>
      </c>
      <c r="F17" s="88" t="s">
        <v>259</v>
      </c>
      <c r="G17" s="88" t="s">
        <v>261</v>
      </c>
      <c r="H17" s="89" t="s">
        <v>81</v>
      </c>
      <c r="I17" s="85" t="s">
        <v>70</v>
      </c>
      <c r="J17" s="87" t="s">
        <v>71</v>
      </c>
      <c r="K17" s="87" t="s">
        <v>258</v>
      </c>
      <c r="L17" s="87" t="s">
        <v>258</v>
      </c>
      <c r="M17" s="89" t="s">
        <v>72</v>
      </c>
      <c r="N17" s="86"/>
      <c r="O17" s="86"/>
      <c r="P17" s="86" t="s">
        <v>9</v>
      </c>
      <c r="Q17" s="86"/>
      <c r="R17" s="86"/>
      <c r="S17" s="18"/>
      <c r="T17" s="128"/>
      <c r="U17" s="128"/>
      <c r="V17" s="128"/>
      <c r="W17" s="151"/>
      <c r="X17" s="128"/>
      <c r="Y17" s="120"/>
      <c r="Z17" s="107"/>
      <c r="AA17" s="107"/>
      <c r="AB17" s="116"/>
      <c r="AC17" s="116"/>
      <c r="AD17" s="107"/>
      <c r="AE17" s="108"/>
      <c r="AF17" s="107"/>
      <c r="AG17" s="107"/>
      <c r="AH17" s="107"/>
      <c r="AI17" s="107"/>
      <c r="AJ17" s="4"/>
    </row>
    <row r="18" spans="1:36" ht="145.5" customHeight="1" x14ac:dyDescent="0.35">
      <c r="A18" s="169"/>
      <c r="B18" s="224"/>
      <c r="C18" s="173"/>
      <c r="D18" s="89" t="s">
        <v>82</v>
      </c>
      <c r="E18" s="89" t="s">
        <v>83</v>
      </c>
      <c r="F18" s="88" t="s">
        <v>259</v>
      </c>
      <c r="G18" s="88" t="s">
        <v>261</v>
      </c>
      <c r="H18" s="89" t="s">
        <v>84</v>
      </c>
      <c r="I18" s="85" t="s">
        <v>70</v>
      </c>
      <c r="J18" s="87" t="s">
        <v>71</v>
      </c>
      <c r="K18" s="87" t="s">
        <v>258</v>
      </c>
      <c r="L18" s="87" t="s">
        <v>258</v>
      </c>
      <c r="M18" s="98" t="s">
        <v>72</v>
      </c>
      <c r="N18" s="86"/>
      <c r="O18" s="86"/>
      <c r="P18" s="86"/>
      <c r="Q18" s="86" t="s">
        <v>9</v>
      </c>
      <c r="R18" s="86"/>
      <c r="S18" s="18"/>
      <c r="T18" s="128"/>
      <c r="U18" s="128"/>
      <c r="V18" s="128"/>
      <c r="W18" s="151"/>
      <c r="X18" s="128"/>
      <c r="Y18" s="89"/>
      <c r="Z18" s="107"/>
      <c r="AA18" s="107"/>
      <c r="AB18" s="116"/>
      <c r="AC18" s="116"/>
      <c r="AD18" s="107"/>
      <c r="AE18" s="108"/>
      <c r="AF18" s="107"/>
      <c r="AG18" s="107"/>
      <c r="AH18" s="107"/>
      <c r="AI18" s="107"/>
      <c r="AJ18" s="4"/>
    </row>
    <row r="19" spans="1:36" ht="112.5" customHeight="1" x14ac:dyDescent="0.35">
      <c r="A19" s="169"/>
      <c r="B19" s="5" t="s">
        <v>21</v>
      </c>
      <c r="C19" s="142" t="s">
        <v>197</v>
      </c>
      <c r="D19" s="89" t="s">
        <v>224</v>
      </c>
      <c r="E19" s="89" t="s">
        <v>85</v>
      </c>
      <c r="F19" s="88" t="s">
        <v>259</v>
      </c>
      <c r="G19" s="88" t="s">
        <v>261</v>
      </c>
      <c r="H19" s="89" t="s">
        <v>86</v>
      </c>
      <c r="I19" s="85" t="s">
        <v>70</v>
      </c>
      <c r="J19" s="87" t="s">
        <v>71</v>
      </c>
      <c r="K19" s="87" t="s">
        <v>258</v>
      </c>
      <c r="L19" s="87" t="s">
        <v>258</v>
      </c>
      <c r="M19" s="98" t="s">
        <v>76</v>
      </c>
      <c r="N19" s="86"/>
      <c r="O19" s="86"/>
      <c r="P19" s="86"/>
      <c r="Q19" s="86" t="s">
        <v>9</v>
      </c>
      <c r="R19" s="86"/>
      <c r="S19" s="18"/>
      <c r="T19" s="130"/>
      <c r="U19" s="107"/>
      <c r="V19" s="148"/>
      <c r="W19" s="148"/>
      <c r="X19" s="109"/>
      <c r="Y19" s="89"/>
      <c r="Z19" s="107"/>
      <c r="AA19" s="107"/>
      <c r="AB19" s="116"/>
      <c r="AC19" s="116"/>
      <c r="AD19" s="107"/>
      <c r="AE19" s="108"/>
      <c r="AF19" s="107"/>
      <c r="AG19" s="107"/>
      <c r="AH19" s="107"/>
      <c r="AI19" s="107"/>
      <c r="AJ19" s="4"/>
    </row>
    <row r="20" spans="1:36" ht="218.25" customHeight="1" x14ac:dyDescent="0.35">
      <c r="A20" s="169"/>
      <c r="B20" s="5" t="s">
        <v>22</v>
      </c>
      <c r="C20" s="221" t="s">
        <v>87</v>
      </c>
      <c r="D20" s="141" t="s">
        <v>225</v>
      </c>
      <c r="E20" s="87" t="s">
        <v>88</v>
      </c>
      <c r="F20" s="88" t="s">
        <v>259</v>
      </c>
      <c r="G20" s="88" t="s">
        <v>325</v>
      </c>
      <c r="H20" s="87" t="s">
        <v>89</v>
      </c>
      <c r="I20" s="85" t="s">
        <v>70</v>
      </c>
      <c r="J20" s="87" t="s">
        <v>71</v>
      </c>
      <c r="K20" s="87" t="s">
        <v>258</v>
      </c>
      <c r="L20" s="87" t="s">
        <v>258</v>
      </c>
      <c r="M20" s="87" t="s">
        <v>76</v>
      </c>
      <c r="N20" s="86"/>
      <c r="O20" s="86" t="s">
        <v>9</v>
      </c>
      <c r="P20" s="86"/>
      <c r="Q20" s="86"/>
      <c r="R20" s="86"/>
      <c r="S20" s="18"/>
      <c r="T20" s="128"/>
      <c r="U20" s="128"/>
      <c r="V20" s="128"/>
      <c r="W20" s="157"/>
      <c r="X20" s="128"/>
      <c r="Y20" s="107"/>
      <c r="Z20" s="107"/>
      <c r="AA20" s="107"/>
      <c r="AB20" s="116"/>
      <c r="AC20" s="116" t="s">
        <v>324</v>
      </c>
      <c r="AD20" s="107"/>
      <c r="AE20" s="108"/>
      <c r="AF20" s="107"/>
      <c r="AG20" s="107"/>
      <c r="AH20" s="107"/>
      <c r="AI20" s="107"/>
      <c r="AJ20" s="4"/>
    </row>
    <row r="21" spans="1:36" ht="79.5" customHeight="1" x14ac:dyDescent="0.35">
      <c r="A21" s="169"/>
      <c r="B21" s="5" t="s">
        <v>23</v>
      </c>
      <c r="C21" s="221"/>
      <c r="D21" s="141" t="s">
        <v>226</v>
      </c>
      <c r="E21" s="87" t="s">
        <v>88</v>
      </c>
      <c r="F21" s="88" t="s">
        <v>259</v>
      </c>
      <c r="G21" s="88" t="s">
        <v>261</v>
      </c>
      <c r="H21" s="87" t="s">
        <v>90</v>
      </c>
      <c r="I21" s="85" t="s">
        <v>70</v>
      </c>
      <c r="J21" s="87" t="s">
        <v>71</v>
      </c>
      <c r="K21" s="87" t="s">
        <v>258</v>
      </c>
      <c r="L21" s="87" t="s">
        <v>258</v>
      </c>
      <c r="M21" s="87" t="s">
        <v>76</v>
      </c>
      <c r="N21" s="86"/>
      <c r="O21" s="86" t="s">
        <v>9</v>
      </c>
      <c r="P21" s="86"/>
      <c r="Q21" s="86"/>
      <c r="R21" s="86"/>
      <c r="S21" s="18"/>
      <c r="T21" s="128"/>
      <c r="U21" s="128"/>
      <c r="V21" s="128"/>
      <c r="W21" s="107"/>
      <c r="X21" s="128"/>
      <c r="Y21" s="107"/>
      <c r="Z21" s="107"/>
      <c r="AA21" s="107"/>
      <c r="AB21" s="116"/>
      <c r="AC21" s="116"/>
      <c r="AD21" s="107"/>
      <c r="AE21" s="108"/>
      <c r="AF21" s="107"/>
      <c r="AG21" s="107"/>
      <c r="AH21" s="107"/>
      <c r="AI21" s="107"/>
      <c r="AJ21" s="4"/>
    </row>
    <row r="22" spans="1:36" ht="209.25" customHeight="1" x14ac:dyDescent="0.35">
      <c r="A22" s="168" t="s">
        <v>59</v>
      </c>
      <c r="B22" s="5" t="s">
        <v>24</v>
      </c>
      <c r="C22" s="143" t="s">
        <v>198</v>
      </c>
      <c r="D22" s="89" t="s">
        <v>227</v>
      </c>
      <c r="E22" s="89" t="s">
        <v>92</v>
      </c>
      <c r="F22" s="88" t="s">
        <v>260</v>
      </c>
      <c r="G22" s="88" t="s">
        <v>263</v>
      </c>
      <c r="H22" s="89" t="s">
        <v>245</v>
      </c>
      <c r="I22" s="85" t="s">
        <v>70</v>
      </c>
      <c r="J22" s="89" t="s">
        <v>71</v>
      </c>
      <c r="K22" s="89" t="s">
        <v>258</v>
      </c>
      <c r="L22" s="87" t="s">
        <v>258</v>
      </c>
      <c r="M22" s="89" t="s">
        <v>72</v>
      </c>
      <c r="N22" s="86"/>
      <c r="O22" s="86"/>
      <c r="P22" s="86"/>
      <c r="Q22" s="86" t="s">
        <v>9</v>
      </c>
      <c r="R22" s="86"/>
      <c r="S22" s="18"/>
      <c r="T22" s="144"/>
      <c r="U22" s="130"/>
      <c r="V22" s="148"/>
      <c r="W22" s="153"/>
      <c r="X22" s="128"/>
      <c r="Y22" s="107"/>
      <c r="Z22" s="89"/>
      <c r="AA22" s="107"/>
      <c r="AB22" s="116"/>
      <c r="AC22" s="116"/>
      <c r="AD22" s="107"/>
      <c r="AE22" s="108"/>
      <c r="AF22" s="107"/>
      <c r="AG22" s="107"/>
      <c r="AH22" s="107"/>
      <c r="AI22" s="107"/>
      <c r="AJ22" s="4"/>
    </row>
    <row r="23" spans="1:36" ht="237" customHeight="1" x14ac:dyDescent="0.35">
      <c r="A23" s="169"/>
      <c r="B23" s="5" t="s">
        <v>25</v>
      </c>
      <c r="C23" s="102" t="s">
        <v>287</v>
      </c>
      <c r="D23" s="139" t="s">
        <v>228</v>
      </c>
      <c r="E23" s="89" t="s">
        <v>93</v>
      </c>
      <c r="F23" s="88" t="s">
        <v>260</v>
      </c>
      <c r="G23" s="88" t="s">
        <v>326</v>
      </c>
      <c r="H23" s="89" t="s">
        <v>94</v>
      </c>
      <c r="I23" s="85" t="s">
        <v>70</v>
      </c>
      <c r="J23" s="89" t="s">
        <v>71</v>
      </c>
      <c r="K23" s="89" t="s">
        <v>258</v>
      </c>
      <c r="L23" s="87" t="s">
        <v>258</v>
      </c>
      <c r="M23" s="89" t="s">
        <v>76</v>
      </c>
      <c r="N23" s="86"/>
      <c r="O23" s="86"/>
      <c r="P23" s="86"/>
      <c r="Q23" s="86" t="s">
        <v>9</v>
      </c>
      <c r="R23" s="86"/>
      <c r="S23" s="18"/>
      <c r="T23" s="136"/>
      <c r="U23" s="128"/>
      <c r="V23" s="128"/>
      <c r="W23" s="151"/>
      <c r="X23" s="128"/>
      <c r="Y23" s="107"/>
      <c r="Z23" s="89"/>
      <c r="AA23" s="107"/>
      <c r="AB23" s="116"/>
      <c r="AC23" s="116"/>
      <c r="AD23" s="107"/>
      <c r="AE23" s="108"/>
      <c r="AF23" s="107"/>
      <c r="AG23" s="107"/>
      <c r="AH23" s="107"/>
      <c r="AI23" s="107"/>
      <c r="AJ23" s="4"/>
    </row>
    <row r="24" spans="1:36" ht="92.25" customHeight="1" x14ac:dyDescent="0.35">
      <c r="A24" s="169"/>
      <c r="B24" s="5" t="s">
        <v>26</v>
      </c>
      <c r="C24" s="102" t="s">
        <v>199</v>
      </c>
      <c r="D24" s="139" t="s">
        <v>95</v>
      </c>
      <c r="E24" s="89" t="s">
        <v>96</v>
      </c>
      <c r="F24" s="88" t="s">
        <v>260</v>
      </c>
      <c r="G24" s="88" t="s">
        <v>261</v>
      </c>
      <c r="H24" s="89" t="s">
        <v>246</v>
      </c>
      <c r="I24" s="85" t="s">
        <v>70</v>
      </c>
      <c r="J24" s="89" t="s">
        <v>97</v>
      </c>
      <c r="K24" s="89" t="s">
        <v>258</v>
      </c>
      <c r="L24" s="87" t="s">
        <v>258</v>
      </c>
      <c r="M24" s="89" t="s">
        <v>72</v>
      </c>
      <c r="N24" s="86"/>
      <c r="O24" s="86"/>
      <c r="P24" s="86" t="s">
        <v>9</v>
      </c>
      <c r="Q24" s="86"/>
      <c r="R24" s="86"/>
      <c r="S24" s="18"/>
      <c r="T24" s="129"/>
      <c r="U24" s="129"/>
      <c r="V24" s="129"/>
      <c r="W24" s="148"/>
      <c r="X24" s="129"/>
      <c r="Y24" s="86"/>
      <c r="Z24" s="89"/>
      <c r="AA24" s="86"/>
      <c r="AB24" s="117"/>
      <c r="AC24" s="117"/>
      <c r="AD24" s="86"/>
      <c r="AE24" s="110"/>
      <c r="AF24" s="86"/>
      <c r="AG24" s="86"/>
      <c r="AH24" s="86"/>
      <c r="AI24" s="86"/>
      <c r="AJ24" s="4"/>
    </row>
    <row r="25" spans="1:36" ht="199.5" customHeight="1" x14ac:dyDescent="0.35">
      <c r="A25" s="169"/>
      <c r="B25" s="5" t="s">
        <v>27</v>
      </c>
      <c r="C25" s="140" t="s">
        <v>98</v>
      </c>
      <c r="D25" s="89" t="s">
        <v>95</v>
      </c>
      <c r="E25" s="89" t="s">
        <v>99</v>
      </c>
      <c r="F25" s="88" t="s">
        <v>260</v>
      </c>
      <c r="G25" s="88" t="s">
        <v>261</v>
      </c>
      <c r="H25" s="89" t="s">
        <v>100</v>
      </c>
      <c r="I25" s="85" t="s">
        <v>70</v>
      </c>
      <c r="J25" s="89" t="s">
        <v>71</v>
      </c>
      <c r="K25" s="89" t="s">
        <v>258</v>
      </c>
      <c r="L25" s="87" t="s">
        <v>258</v>
      </c>
      <c r="M25" s="89" t="s">
        <v>72</v>
      </c>
      <c r="N25" s="86"/>
      <c r="O25" s="86"/>
      <c r="P25" s="86" t="s">
        <v>9</v>
      </c>
      <c r="Q25" s="86"/>
      <c r="R25" s="86"/>
      <c r="S25" s="18"/>
      <c r="T25" s="131"/>
      <c r="U25" s="147"/>
      <c r="V25" s="147"/>
      <c r="W25" s="156"/>
      <c r="X25" s="86"/>
      <c r="Y25" s="86"/>
      <c r="Z25" s="89"/>
      <c r="AA25" s="86"/>
      <c r="AB25" s="117"/>
      <c r="AC25" s="117"/>
      <c r="AD25" s="86"/>
      <c r="AE25" s="110"/>
      <c r="AF25" s="86"/>
      <c r="AG25" s="86"/>
      <c r="AH25" s="86"/>
      <c r="AI25" s="86"/>
      <c r="AJ25" s="4"/>
    </row>
    <row r="26" spans="1:36" ht="261" customHeight="1" x14ac:dyDescent="0.35">
      <c r="A26" s="169"/>
      <c r="B26" s="5" t="s">
        <v>28</v>
      </c>
      <c r="C26" s="100" t="s">
        <v>101</v>
      </c>
      <c r="D26" s="89" t="s">
        <v>95</v>
      </c>
      <c r="E26" s="89" t="s">
        <v>102</v>
      </c>
      <c r="F26" s="88" t="s">
        <v>260</v>
      </c>
      <c r="G26" s="88" t="s">
        <v>261</v>
      </c>
      <c r="H26" s="89" t="s">
        <v>247</v>
      </c>
      <c r="I26" s="85" t="s">
        <v>70</v>
      </c>
      <c r="J26" s="89" t="s">
        <v>71</v>
      </c>
      <c r="K26" s="89" t="s">
        <v>258</v>
      </c>
      <c r="L26" s="87" t="s">
        <v>258</v>
      </c>
      <c r="M26" s="89" t="s">
        <v>72</v>
      </c>
      <c r="N26" s="86"/>
      <c r="O26" s="86"/>
      <c r="P26" s="86"/>
      <c r="Q26" s="86" t="s">
        <v>9</v>
      </c>
      <c r="R26" s="86"/>
      <c r="S26" s="18"/>
      <c r="T26" s="131"/>
      <c r="U26" s="147"/>
      <c r="V26" s="147"/>
      <c r="W26" s="148"/>
      <c r="X26" s="86"/>
      <c r="Y26" s="86"/>
      <c r="Z26" s="89"/>
      <c r="AA26" s="86"/>
      <c r="AB26" s="117"/>
      <c r="AC26" s="117"/>
      <c r="AD26" s="86"/>
      <c r="AE26" s="110"/>
      <c r="AF26" s="86"/>
      <c r="AG26" s="86"/>
      <c r="AH26" s="86"/>
      <c r="AI26" s="86"/>
      <c r="AJ26" s="4"/>
    </row>
    <row r="27" spans="1:36" ht="80.25" customHeight="1" x14ac:dyDescent="0.35">
      <c r="A27" s="169"/>
      <c r="B27" s="5" t="s">
        <v>29</v>
      </c>
      <c r="C27" s="100" t="s">
        <v>200</v>
      </c>
      <c r="D27" s="89" t="s">
        <v>95</v>
      </c>
      <c r="E27" s="89" t="s">
        <v>103</v>
      </c>
      <c r="F27" s="88" t="s">
        <v>260</v>
      </c>
      <c r="G27" s="88" t="s">
        <v>261</v>
      </c>
      <c r="H27" s="89" t="s">
        <v>104</v>
      </c>
      <c r="I27" s="85" t="s">
        <v>70</v>
      </c>
      <c r="J27" s="89" t="s">
        <v>105</v>
      </c>
      <c r="K27" s="89" t="s">
        <v>258</v>
      </c>
      <c r="L27" s="87" t="s">
        <v>258</v>
      </c>
      <c r="M27" s="89" t="s">
        <v>72</v>
      </c>
      <c r="N27" s="86"/>
      <c r="O27" s="86"/>
      <c r="P27" s="86"/>
      <c r="Q27" s="86" t="s">
        <v>9</v>
      </c>
      <c r="R27" s="86"/>
      <c r="S27" s="18"/>
      <c r="T27" s="131"/>
      <c r="U27" s="147"/>
      <c r="V27" s="86"/>
      <c r="W27" s="155"/>
      <c r="X27" s="86"/>
      <c r="Y27" s="86"/>
      <c r="Z27" s="89"/>
      <c r="AA27" s="86"/>
      <c r="AB27" s="117"/>
      <c r="AC27" s="117"/>
      <c r="AD27" s="86"/>
      <c r="AE27" s="110"/>
      <c r="AF27" s="86"/>
      <c r="AG27" s="86"/>
      <c r="AH27" s="86"/>
      <c r="AI27" s="86"/>
      <c r="AJ27" s="4"/>
    </row>
    <row r="28" spans="1:36" ht="202.5" customHeight="1" x14ac:dyDescent="0.35">
      <c r="A28" s="169"/>
      <c r="B28" s="5" t="s">
        <v>30</v>
      </c>
      <c r="C28" s="100" t="s">
        <v>106</v>
      </c>
      <c r="D28" s="89" t="s">
        <v>107</v>
      </c>
      <c r="E28" s="89" t="s">
        <v>108</v>
      </c>
      <c r="F28" s="88" t="s">
        <v>260</v>
      </c>
      <c r="G28" s="88" t="s">
        <v>261</v>
      </c>
      <c r="H28" s="89" t="s">
        <v>109</v>
      </c>
      <c r="I28" s="85" t="s">
        <v>70</v>
      </c>
      <c r="J28" s="89" t="s">
        <v>110</v>
      </c>
      <c r="K28" s="89" t="s">
        <v>258</v>
      </c>
      <c r="L28" s="87" t="s">
        <v>258</v>
      </c>
      <c r="M28" s="89" t="s">
        <v>72</v>
      </c>
      <c r="N28" s="86"/>
      <c r="O28" s="86"/>
      <c r="P28" s="86" t="s">
        <v>9</v>
      </c>
      <c r="Q28" s="86"/>
      <c r="R28" s="86"/>
      <c r="S28" s="18"/>
      <c r="T28" s="134"/>
      <c r="U28" s="147"/>
      <c r="V28" s="147"/>
      <c r="W28" s="155"/>
      <c r="X28" s="86"/>
      <c r="Y28" s="86"/>
      <c r="Z28" s="89"/>
      <c r="AA28" s="86"/>
      <c r="AB28" s="117"/>
      <c r="AC28" s="117"/>
      <c r="AD28" s="86"/>
      <c r="AE28" s="110"/>
      <c r="AF28" s="86"/>
      <c r="AG28" s="86"/>
      <c r="AH28" s="86"/>
      <c r="AI28" s="86"/>
      <c r="AJ28" s="4"/>
    </row>
    <row r="29" spans="1:36" ht="177" customHeight="1" x14ac:dyDescent="0.35">
      <c r="A29" s="169"/>
      <c r="B29" s="5" t="s">
        <v>31</v>
      </c>
      <c r="C29" s="100" t="s">
        <v>201</v>
      </c>
      <c r="D29" s="89" t="s">
        <v>111</v>
      </c>
      <c r="E29" s="89" t="s">
        <v>277</v>
      </c>
      <c r="F29" s="88" t="s">
        <v>260</v>
      </c>
      <c r="G29" s="88" t="s">
        <v>327</v>
      </c>
      <c r="H29" s="89" t="s">
        <v>112</v>
      </c>
      <c r="I29" s="85"/>
      <c r="J29" s="89" t="s">
        <v>97</v>
      </c>
      <c r="K29" s="89" t="s">
        <v>258</v>
      </c>
      <c r="L29" s="87" t="s">
        <v>258</v>
      </c>
      <c r="M29" s="89" t="s">
        <v>76</v>
      </c>
      <c r="N29" s="86"/>
      <c r="O29" s="86"/>
      <c r="P29" s="86"/>
      <c r="Q29" s="86" t="s">
        <v>9</v>
      </c>
      <c r="R29" s="86"/>
      <c r="S29" s="18"/>
      <c r="T29" s="129"/>
      <c r="U29" s="86"/>
      <c r="V29" s="147"/>
      <c r="W29" s="155"/>
      <c r="X29" s="86"/>
      <c r="Y29" s="86"/>
      <c r="Z29" s="89"/>
      <c r="AA29" s="86"/>
      <c r="AB29" s="117"/>
      <c r="AC29" s="117"/>
      <c r="AD29" s="86"/>
      <c r="AE29" s="110"/>
      <c r="AF29" s="86"/>
      <c r="AG29" s="86"/>
      <c r="AH29" s="86"/>
      <c r="AI29" s="86"/>
      <c r="AJ29" s="4"/>
    </row>
    <row r="30" spans="1:36" ht="143.25" customHeight="1" x14ac:dyDescent="0.35">
      <c r="A30" s="169"/>
      <c r="B30" s="122" t="s">
        <v>32</v>
      </c>
      <c r="C30" s="132" t="s">
        <v>285</v>
      </c>
      <c r="D30" s="126" t="s">
        <v>229</v>
      </c>
      <c r="E30" s="126" t="s">
        <v>113</v>
      </c>
      <c r="F30" s="125" t="s">
        <v>260</v>
      </c>
      <c r="G30" s="125" t="s">
        <v>328</v>
      </c>
      <c r="H30" s="126" t="s">
        <v>114</v>
      </c>
      <c r="I30" s="127" t="s">
        <v>70</v>
      </c>
      <c r="J30" s="126" t="s">
        <v>71</v>
      </c>
      <c r="K30" s="126" t="s">
        <v>115</v>
      </c>
      <c r="L30" s="123" t="s">
        <v>258</v>
      </c>
      <c r="M30" s="124" t="s">
        <v>76</v>
      </c>
      <c r="N30" s="86"/>
      <c r="O30" s="86"/>
      <c r="P30" s="86"/>
      <c r="Q30" s="86" t="s">
        <v>9</v>
      </c>
      <c r="R30" s="86"/>
      <c r="S30" s="18"/>
      <c r="T30" s="133"/>
      <c r="U30" s="133"/>
      <c r="V30" s="133"/>
      <c r="W30" s="154"/>
      <c r="X30" s="129"/>
      <c r="Y30" s="86"/>
      <c r="Z30" s="89"/>
      <c r="AA30" s="86"/>
      <c r="AB30" s="117"/>
      <c r="AC30" s="117"/>
      <c r="AD30" s="86"/>
      <c r="AE30" s="110"/>
      <c r="AF30" s="86"/>
      <c r="AG30" s="86"/>
      <c r="AH30" s="86"/>
      <c r="AI30" s="86"/>
      <c r="AJ30" s="4"/>
    </row>
    <row r="31" spans="1:36" ht="77.150000000000006" customHeight="1" x14ac:dyDescent="0.35">
      <c r="A31" s="169"/>
      <c r="B31" s="5" t="s">
        <v>33</v>
      </c>
      <c r="C31" s="100" t="s">
        <v>116</v>
      </c>
      <c r="D31" s="89" t="s">
        <v>230</v>
      </c>
      <c r="E31" s="89" t="s">
        <v>117</v>
      </c>
      <c r="F31" s="88" t="s">
        <v>259</v>
      </c>
      <c r="G31" s="88" t="s">
        <v>329</v>
      </c>
      <c r="H31" s="89" t="s">
        <v>118</v>
      </c>
      <c r="I31" s="85" t="s">
        <v>70</v>
      </c>
      <c r="J31" s="89" t="s">
        <v>71</v>
      </c>
      <c r="K31" s="89" t="s">
        <v>258</v>
      </c>
      <c r="L31" s="87" t="s">
        <v>258</v>
      </c>
      <c r="M31" s="89" t="s">
        <v>76</v>
      </c>
      <c r="N31" s="86"/>
      <c r="O31" s="86"/>
      <c r="P31" s="86"/>
      <c r="Q31" s="86" t="s">
        <v>9</v>
      </c>
      <c r="R31" s="86"/>
      <c r="S31" s="18"/>
      <c r="T31" s="128"/>
      <c r="U31" s="129"/>
      <c r="V31" s="147"/>
      <c r="W31" s="150"/>
      <c r="X31" s="129"/>
      <c r="Y31" s="86"/>
      <c r="Z31" s="86"/>
      <c r="AA31" s="86"/>
      <c r="AB31" s="117"/>
      <c r="AC31" s="117"/>
      <c r="AD31" s="86"/>
      <c r="AE31" s="110"/>
      <c r="AF31" s="86"/>
      <c r="AG31" s="86"/>
      <c r="AH31" s="86"/>
      <c r="AI31" s="86"/>
      <c r="AJ31" s="4"/>
    </row>
    <row r="32" spans="1:36" ht="131.15" customHeight="1" x14ac:dyDescent="0.35">
      <c r="A32" s="168" t="s">
        <v>60</v>
      </c>
      <c r="B32" s="5" t="s">
        <v>34</v>
      </c>
      <c r="C32" s="100" t="s">
        <v>202</v>
      </c>
      <c r="D32" s="89" t="s">
        <v>119</v>
      </c>
      <c r="E32" s="89" t="s">
        <v>278</v>
      </c>
      <c r="F32" s="88" t="s">
        <v>259</v>
      </c>
      <c r="G32" s="88" t="s">
        <v>261</v>
      </c>
      <c r="H32" s="87" t="s">
        <v>120</v>
      </c>
      <c r="I32" s="85" t="s">
        <v>70</v>
      </c>
      <c r="J32" s="89" t="s">
        <v>71</v>
      </c>
      <c r="K32" s="89" t="s">
        <v>258</v>
      </c>
      <c r="L32" s="87" t="s">
        <v>258</v>
      </c>
      <c r="M32" s="89" t="s">
        <v>72</v>
      </c>
      <c r="N32" s="86"/>
      <c r="O32" s="86"/>
      <c r="P32" s="86"/>
      <c r="Q32" s="86" t="s">
        <v>9</v>
      </c>
      <c r="R32" s="86"/>
      <c r="S32" s="18"/>
      <c r="T32" s="128"/>
      <c r="U32" s="128"/>
      <c r="V32" s="147"/>
      <c r="W32" s="148"/>
      <c r="X32" s="128"/>
      <c r="Y32" s="107"/>
      <c r="Z32" s="107"/>
      <c r="AA32" s="107"/>
      <c r="AB32" s="116"/>
      <c r="AC32" s="116"/>
      <c r="AD32" s="107"/>
      <c r="AE32" s="108"/>
      <c r="AF32" s="107"/>
      <c r="AG32" s="107"/>
      <c r="AH32" s="107"/>
      <c r="AI32" s="107"/>
      <c r="AJ32" s="4"/>
    </row>
    <row r="33" spans="1:36" ht="109.5" customHeight="1" x14ac:dyDescent="0.35">
      <c r="A33" s="169"/>
      <c r="B33" s="5" t="s">
        <v>35</v>
      </c>
      <c r="C33" s="100" t="s">
        <v>330</v>
      </c>
      <c r="D33" s="89" t="s">
        <v>121</v>
      </c>
      <c r="E33" s="89" t="s">
        <v>278</v>
      </c>
      <c r="F33" s="88" t="s">
        <v>259</v>
      </c>
      <c r="G33" s="88" t="s">
        <v>261</v>
      </c>
      <c r="H33" s="87" t="s">
        <v>122</v>
      </c>
      <c r="I33" s="85" t="s">
        <v>70</v>
      </c>
      <c r="J33" s="89" t="s">
        <v>71</v>
      </c>
      <c r="K33" s="87" t="s">
        <v>258</v>
      </c>
      <c r="L33" s="89" t="s">
        <v>258</v>
      </c>
      <c r="M33" s="89" t="s">
        <v>72</v>
      </c>
      <c r="N33" s="86"/>
      <c r="O33" s="86"/>
      <c r="P33" s="86"/>
      <c r="Q33" s="86" t="s">
        <v>9</v>
      </c>
      <c r="R33" s="86"/>
      <c r="S33" s="18"/>
      <c r="T33" s="128"/>
      <c r="U33" s="128"/>
      <c r="V33" s="147"/>
      <c r="W33" s="150"/>
      <c r="X33" s="128"/>
      <c r="Y33" s="107"/>
      <c r="Z33" s="107"/>
      <c r="AA33" s="107"/>
      <c r="AB33" s="116"/>
      <c r="AC33" s="116"/>
      <c r="AD33" s="107"/>
      <c r="AE33" s="108"/>
      <c r="AF33" s="107"/>
      <c r="AG33" s="107"/>
      <c r="AH33" s="107"/>
      <c r="AI33" s="107"/>
      <c r="AJ33" s="4"/>
    </row>
    <row r="34" spans="1:36" ht="112.5" customHeight="1" x14ac:dyDescent="0.35">
      <c r="A34" s="169"/>
      <c r="B34" s="5" t="s">
        <v>36</v>
      </c>
      <c r="C34" s="100" t="s">
        <v>203</v>
      </c>
      <c r="D34" s="89" t="s">
        <v>123</v>
      </c>
      <c r="E34" s="89" t="s">
        <v>124</v>
      </c>
      <c r="F34" s="88" t="s">
        <v>260</v>
      </c>
      <c r="G34" s="88" t="s">
        <v>125</v>
      </c>
      <c r="H34" s="87" t="s">
        <v>279</v>
      </c>
      <c r="I34" s="85" t="s">
        <v>70</v>
      </c>
      <c r="J34" s="89" t="s">
        <v>71</v>
      </c>
      <c r="K34" s="89" t="s">
        <v>258</v>
      </c>
      <c r="L34" s="87" t="s">
        <v>258</v>
      </c>
      <c r="M34" s="89" t="s">
        <v>72</v>
      </c>
      <c r="N34" s="86"/>
      <c r="O34" s="86"/>
      <c r="P34" s="86" t="s">
        <v>9</v>
      </c>
      <c r="Q34" s="86"/>
      <c r="R34" s="86"/>
      <c r="S34" s="18"/>
      <c r="T34" s="130"/>
      <c r="U34" s="130"/>
      <c r="V34" s="148"/>
      <c r="W34" s="153"/>
      <c r="X34" s="128"/>
      <c r="Y34" s="89"/>
      <c r="Z34" s="89"/>
      <c r="AA34" s="107"/>
      <c r="AB34" s="116"/>
      <c r="AC34" s="116"/>
      <c r="AD34" s="107"/>
      <c r="AE34" s="108"/>
      <c r="AF34" s="107"/>
      <c r="AG34" s="107"/>
      <c r="AH34" s="107"/>
      <c r="AI34" s="107"/>
      <c r="AJ34" s="4"/>
    </row>
    <row r="35" spans="1:36" ht="217.5" customHeight="1" x14ac:dyDescent="0.35">
      <c r="A35" s="169"/>
      <c r="B35" s="5" t="s">
        <v>37</v>
      </c>
      <c r="C35" s="100" t="s">
        <v>280</v>
      </c>
      <c r="D35" s="89" t="s">
        <v>126</v>
      </c>
      <c r="E35" s="89" t="s">
        <v>124</v>
      </c>
      <c r="F35" s="88" t="s">
        <v>264</v>
      </c>
      <c r="G35" s="88" t="s">
        <v>261</v>
      </c>
      <c r="H35" s="87" t="s">
        <v>127</v>
      </c>
      <c r="I35" s="85" t="s">
        <v>70</v>
      </c>
      <c r="J35" s="89" t="s">
        <v>71</v>
      </c>
      <c r="K35" s="89" t="s">
        <v>258</v>
      </c>
      <c r="L35" s="87" t="s">
        <v>258</v>
      </c>
      <c r="M35" s="89" t="s">
        <v>72</v>
      </c>
      <c r="N35" s="86"/>
      <c r="O35" s="86"/>
      <c r="P35" s="86" t="s">
        <v>9</v>
      </c>
      <c r="Q35" s="86"/>
      <c r="R35" s="86"/>
      <c r="S35" s="18"/>
      <c r="T35" s="135"/>
      <c r="U35" s="146"/>
      <c r="V35" s="149"/>
      <c r="W35" s="152"/>
      <c r="X35" s="128"/>
      <c r="Y35" s="86"/>
      <c r="Z35" s="86"/>
      <c r="AA35" s="86"/>
      <c r="AB35" s="117"/>
      <c r="AC35" s="117"/>
      <c r="AD35" s="86"/>
      <c r="AE35" s="110"/>
      <c r="AF35" s="86"/>
      <c r="AG35" s="86"/>
      <c r="AH35" s="86"/>
      <c r="AI35" s="86"/>
      <c r="AJ35" s="4"/>
    </row>
    <row r="36" spans="1:36" ht="288.75" customHeight="1" x14ac:dyDescent="0.35">
      <c r="A36" s="169"/>
      <c r="B36" s="121" t="s">
        <v>38</v>
      </c>
      <c r="C36" s="138" t="s">
        <v>128</v>
      </c>
      <c r="D36" s="89" t="s">
        <v>129</v>
      </c>
      <c r="E36" s="89" t="s">
        <v>130</v>
      </c>
      <c r="F36" s="88" t="s">
        <v>259</v>
      </c>
      <c r="G36" s="88" t="s">
        <v>261</v>
      </c>
      <c r="H36" s="89" t="s">
        <v>131</v>
      </c>
      <c r="I36" s="85" t="s">
        <v>70</v>
      </c>
      <c r="J36" s="89" t="s">
        <v>71</v>
      </c>
      <c r="K36" s="89" t="s">
        <v>258</v>
      </c>
      <c r="L36" s="87" t="s">
        <v>258</v>
      </c>
      <c r="M36" s="89" t="s">
        <v>76</v>
      </c>
      <c r="N36" s="86"/>
      <c r="O36" s="86"/>
      <c r="P36" s="86"/>
      <c r="Q36" s="86" t="s">
        <v>9</v>
      </c>
      <c r="R36" s="86"/>
      <c r="S36" s="18"/>
      <c r="T36" s="133"/>
      <c r="U36" s="147"/>
      <c r="V36" s="129"/>
      <c r="W36" s="151"/>
      <c r="X36" s="128"/>
      <c r="Y36" s="86"/>
      <c r="Z36" s="89"/>
      <c r="AA36" s="86"/>
      <c r="AB36" s="117"/>
      <c r="AC36" s="117"/>
      <c r="AD36" s="86"/>
      <c r="AE36" s="110"/>
      <c r="AF36" s="86"/>
      <c r="AG36" s="86"/>
      <c r="AH36" s="86"/>
      <c r="AI36" s="86"/>
      <c r="AJ36" s="4"/>
    </row>
    <row r="37" spans="1:36" ht="174" customHeight="1" x14ac:dyDescent="0.35">
      <c r="A37" s="168" t="s">
        <v>281</v>
      </c>
      <c r="B37" s="5" t="s">
        <v>39</v>
      </c>
      <c r="C37" s="99" t="s">
        <v>204</v>
      </c>
      <c r="D37" s="87" t="s">
        <v>231</v>
      </c>
      <c r="E37" s="87" t="s">
        <v>132</v>
      </c>
      <c r="F37" s="88" t="s">
        <v>259</v>
      </c>
      <c r="G37" s="88" t="s">
        <v>261</v>
      </c>
      <c r="H37" s="87" t="s">
        <v>133</v>
      </c>
      <c r="I37" s="85" t="s">
        <v>254</v>
      </c>
      <c r="J37" s="87" t="s">
        <v>134</v>
      </c>
      <c r="K37" s="89" t="s">
        <v>258</v>
      </c>
      <c r="L37" s="87" t="s">
        <v>258</v>
      </c>
      <c r="M37" s="87" t="s">
        <v>76</v>
      </c>
      <c r="N37" s="86"/>
      <c r="O37" s="86"/>
      <c r="P37" s="86" t="s">
        <v>9</v>
      </c>
      <c r="Q37" s="86"/>
      <c r="R37" s="86"/>
      <c r="S37" s="18"/>
      <c r="T37" s="128"/>
      <c r="U37" s="128"/>
      <c r="V37" s="128"/>
      <c r="W37" s="150"/>
      <c r="X37" s="128"/>
      <c r="Y37" s="107"/>
      <c r="Z37" s="107"/>
      <c r="AA37" s="107"/>
      <c r="AB37" s="116"/>
      <c r="AC37" s="116"/>
      <c r="AD37" s="107"/>
      <c r="AE37" s="108"/>
      <c r="AF37" s="107"/>
      <c r="AG37" s="107"/>
      <c r="AH37" s="107"/>
      <c r="AI37" s="107"/>
      <c r="AJ37" s="4"/>
    </row>
    <row r="38" spans="1:36" ht="219" customHeight="1" x14ac:dyDescent="0.35">
      <c r="A38" s="169"/>
      <c r="B38" s="5" t="s">
        <v>40</v>
      </c>
      <c r="C38" s="99" t="s">
        <v>205</v>
      </c>
      <c r="D38" s="87" t="s">
        <v>232</v>
      </c>
      <c r="E38" s="87" t="s">
        <v>288</v>
      </c>
      <c r="F38" s="88" t="s">
        <v>259</v>
      </c>
      <c r="G38" s="88" t="s">
        <v>261</v>
      </c>
      <c r="H38" s="87" t="s">
        <v>248</v>
      </c>
      <c r="I38" s="89" t="s">
        <v>70</v>
      </c>
      <c r="J38" s="87" t="s">
        <v>71</v>
      </c>
      <c r="K38" s="87" t="s">
        <v>258</v>
      </c>
      <c r="L38" s="87" t="s">
        <v>258</v>
      </c>
      <c r="M38" s="87" t="s">
        <v>72</v>
      </c>
      <c r="N38" s="86"/>
      <c r="O38" s="86"/>
      <c r="P38" s="86" t="s">
        <v>9</v>
      </c>
      <c r="Q38" s="86"/>
      <c r="R38" s="86"/>
      <c r="S38" s="18"/>
      <c r="T38" s="130"/>
      <c r="U38" s="130"/>
      <c r="V38" s="148"/>
      <c r="W38" s="150"/>
      <c r="X38" s="128"/>
      <c r="Y38" s="107"/>
      <c r="Z38" s="107"/>
      <c r="AA38" s="107"/>
      <c r="AB38" s="116"/>
      <c r="AC38" s="116"/>
      <c r="AD38" s="89"/>
      <c r="AE38" s="108"/>
      <c r="AF38" s="107"/>
      <c r="AG38" s="107"/>
      <c r="AH38" s="107"/>
      <c r="AI38" s="107"/>
      <c r="AJ38" s="4"/>
    </row>
    <row r="39" spans="1:36" ht="240" customHeight="1" x14ac:dyDescent="0.35">
      <c r="A39" s="169"/>
      <c r="B39" s="121" t="s">
        <v>41</v>
      </c>
      <c r="C39" s="137" t="s">
        <v>206</v>
      </c>
      <c r="D39" s="87" t="s">
        <v>233</v>
      </c>
      <c r="E39" s="87" t="s">
        <v>135</v>
      </c>
      <c r="F39" s="88" t="s">
        <v>259</v>
      </c>
      <c r="G39" s="88" t="s">
        <v>261</v>
      </c>
      <c r="H39" s="87" t="s">
        <v>249</v>
      </c>
      <c r="I39" s="85" t="s">
        <v>256</v>
      </c>
      <c r="J39" s="85" t="s">
        <v>71</v>
      </c>
      <c r="K39" s="87" t="s">
        <v>258</v>
      </c>
      <c r="L39" s="87" t="s">
        <v>258</v>
      </c>
      <c r="M39" s="87" t="s">
        <v>72</v>
      </c>
      <c r="N39" s="86"/>
      <c r="O39" s="86"/>
      <c r="P39" s="86"/>
      <c r="Q39" s="86" t="s">
        <v>9</v>
      </c>
      <c r="R39" s="86"/>
      <c r="S39" s="18"/>
      <c r="T39" s="159"/>
      <c r="U39" s="128"/>
      <c r="V39" s="128"/>
      <c r="W39" s="148"/>
      <c r="X39" s="128"/>
      <c r="Y39" s="107"/>
      <c r="Z39" s="107"/>
      <c r="AA39" s="107"/>
      <c r="AB39" s="116"/>
      <c r="AC39" s="116"/>
      <c r="AD39" s="107"/>
      <c r="AE39" s="108"/>
      <c r="AF39" s="107"/>
      <c r="AG39" s="107"/>
      <c r="AH39" s="107"/>
      <c r="AI39" s="107"/>
      <c r="AJ39" s="4"/>
    </row>
    <row r="40" spans="1:36" ht="107.5" customHeight="1" x14ac:dyDescent="0.35">
      <c r="A40" s="169"/>
      <c r="B40" s="5" t="s">
        <v>42</v>
      </c>
      <c r="C40" s="99" t="s">
        <v>207</v>
      </c>
      <c r="D40" s="89" t="s">
        <v>234</v>
      </c>
      <c r="E40" s="89"/>
      <c r="F40" s="88" t="s">
        <v>259</v>
      </c>
      <c r="G40" s="88" t="s">
        <v>261</v>
      </c>
      <c r="H40" s="89" t="s">
        <v>136</v>
      </c>
      <c r="I40" s="111"/>
      <c r="J40" s="87" t="s">
        <v>137</v>
      </c>
      <c r="K40" s="87" t="s">
        <v>258</v>
      </c>
      <c r="L40" s="87" t="s">
        <v>258</v>
      </c>
      <c r="M40" s="89" t="s">
        <v>72</v>
      </c>
      <c r="N40" s="86"/>
      <c r="O40" s="86"/>
      <c r="P40" s="86"/>
      <c r="Q40" s="86" t="s">
        <v>9</v>
      </c>
      <c r="R40" s="86"/>
      <c r="S40" s="18"/>
      <c r="T40" s="128"/>
      <c r="U40" s="130"/>
      <c r="V40" s="128"/>
      <c r="W40" s="89"/>
      <c r="X40" s="128"/>
      <c r="Y40" s="107"/>
      <c r="Z40" s="107"/>
      <c r="AA40" s="107"/>
      <c r="AB40" s="116"/>
      <c r="AC40" s="116"/>
      <c r="AD40" s="107"/>
      <c r="AE40" s="108"/>
      <c r="AF40" s="107"/>
      <c r="AG40" s="107"/>
      <c r="AH40" s="107"/>
      <c r="AI40" s="107"/>
      <c r="AJ40" s="4"/>
    </row>
    <row r="41" spans="1:36" ht="173.25" customHeight="1" x14ac:dyDescent="0.35">
      <c r="A41" s="169"/>
      <c r="B41" s="5" t="s">
        <v>43</v>
      </c>
      <c r="C41" s="99" t="s">
        <v>208</v>
      </c>
      <c r="D41" s="89" t="s">
        <v>138</v>
      </c>
      <c r="E41" s="89" t="s">
        <v>139</v>
      </c>
      <c r="F41" s="88" t="s">
        <v>259</v>
      </c>
      <c r="G41" s="88" t="s">
        <v>261</v>
      </c>
      <c r="H41" s="89" t="s">
        <v>140</v>
      </c>
      <c r="I41" s="111" t="s">
        <v>70</v>
      </c>
      <c r="J41" s="87" t="s">
        <v>141</v>
      </c>
      <c r="K41" s="87" t="s">
        <v>258</v>
      </c>
      <c r="L41" s="87" t="s">
        <v>258</v>
      </c>
      <c r="M41" s="89" t="s">
        <v>76</v>
      </c>
      <c r="N41" s="86"/>
      <c r="O41" s="86"/>
      <c r="P41" s="86" t="s">
        <v>9</v>
      </c>
      <c r="Q41" s="86"/>
      <c r="R41" s="86"/>
      <c r="S41" s="18"/>
      <c r="T41" s="128"/>
      <c r="U41" s="128"/>
      <c r="V41" s="128"/>
      <c r="W41" s="151"/>
      <c r="X41" s="128"/>
      <c r="Y41" s="107"/>
      <c r="Z41" s="107"/>
      <c r="AA41" s="107"/>
      <c r="AB41" s="116"/>
      <c r="AC41" s="116"/>
      <c r="AD41" s="107"/>
      <c r="AE41" s="108"/>
      <c r="AF41" s="107"/>
      <c r="AG41" s="107"/>
      <c r="AH41" s="107"/>
      <c r="AI41" s="107"/>
      <c r="AJ41" s="4"/>
    </row>
    <row r="42" spans="1:36" ht="71.25" customHeight="1" x14ac:dyDescent="0.35">
      <c r="A42" s="169"/>
      <c r="B42" s="5" t="s">
        <v>44</v>
      </c>
      <c r="C42" s="99" t="s">
        <v>209</v>
      </c>
      <c r="D42" s="89" t="s">
        <v>142</v>
      </c>
      <c r="E42" s="89" t="s">
        <v>143</v>
      </c>
      <c r="F42" s="88" t="s">
        <v>259</v>
      </c>
      <c r="G42" s="88" t="s">
        <v>261</v>
      </c>
      <c r="H42" s="89" t="s">
        <v>144</v>
      </c>
      <c r="I42" s="111"/>
      <c r="J42" s="87" t="s">
        <v>145</v>
      </c>
      <c r="K42" s="87" t="s">
        <v>258</v>
      </c>
      <c r="L42" s="87" t="s">
        <v>258</v>
      </c>
      <c r="M42" s="89" t="s">
        <v>72</v>
      </c>
      <c r="N42" s="86"/>
      <c r="O42" s="86"/>
      <c r="P42" s="86" t="s">
        <v>9</v>
      </c>
      <c r="Q42" s="86"/>
      <c r="R42" s="86"/>
      <c r="S42" s="18"/>
      <c r="T42" s="128"/>
      <c r="U42" s="128"/>
      <c r="V42" s="128"/>
      <c r="W42" s="151"/>
      <c r="X42" s="128"/>
      <c r="Y42" s="107"/>
      <c r="Z42" s="107"/>
      <c r="AA42" s="107"/>
      <c r="AB42" s="116"/>
      <c r="AC42" s="116"/>
      <c r="AD42" s="107"/>
      <c r="AE42" s="108"/>
      <c r="AF42" s="107"/>
      <c r="AG42" s="107"/>
      <c r="AH42" s="107"/>
      <c r="AI42" s="107"/>
      <c r="AJ42" s="4"/>
    </row>
    <row r="43" spans="1:36" ht="253.5" customHeight="1" x14ac:dyDescent="0.35">
      <c r="A43" s="169"/>
      <c r="B43" s="5" t="s">
        <v>45</v>
      </c>
      <c r="C43" s="99" t="s">
        <v>210</v>
      </c>
      <c r="D43" s="89" t="s">
        <v>235</v>
      </c>
      <c r="E43" s="89"/>
      <c r="F43" s="88" t="s">
        <v>259</v>
      </c>
      <c r="G43" s="88" t="s">
        <v>261</v>
      </c>
      <c r="H43" s="89" t="s">
        <v>146</v>
      </c>
      <c r="I43" s="111" t="s">
        <v>147</v>
      </c>
      <c r="J43" s="87" t="s">
        <v>148</v>
      </c>
      <c r="K43" s="87" t="s">
        <v>258</v>
      </c>
      <c r="L43" s="87" t="s">
        <v>258</v>
      </c>
      <c r="M43" s="89" t="s">
        <v>72</v>
      </c>
      <c r="N43" s="86"/>
      <c r="O43" s="86"/>
      <c r="P43" s="86"/>
      <c r="Q43" s="86" t="s">
        <v>9</v>
      </c>
      <c r="R43" s="86"/>
      <c r="S43" s="18"/>
      <c r="T43" s="136"/>
      <c r="U43" s="128"/>
      <c r="V43" s="128"/>
      <c r="W43" s="148"/>
      <c r="X43" s="128"/>
      <c r="Y43" s="107"/>
      <c r="Z43" s="107"/>
      <c r="AA43" s="107"/>
      <c r="AB43" s="116"/>
      <c r="AC43" s="116"/>
      <c r="AD43" s="107"/>
      <c r="AE43" s="108"/>
      <c r="AF43" s="107"/>
      <c r="AG43" s="107"/>
      <c r="AH43" s="107"/>
      <c r="AI43" s="107"/>
      <c r="AJ43" s="4"/>
    </row>
    <row r="44" spans="1:36" ht="165" customHeight="1" x14ac:dyDescent="0.35">
      <c r="A44" s="169"/>
      <c r="B44" s="5" t="s">
        <v>46</v>
      </c>
      <c r="C44" s="99" t="s">
        <v>211</v>
      </c>
      <c r="D44" s="87" t="s">
        <v>236</v>
      </c>
      <c r="E44" s="89" t="s">
        <v>289</v>
      </c>
      <c r="F44" s="88" t="s">
        <v>259</v>
      </c>
      <c r="G44" s="88" t="s">
        <v>261</v>
      </c>
      <c r="H44" s="87" t="s">
        <v>250</v>
      </c>
      <c r="I44" s="85" t="s">
        <v>147</v>
      </c>
      <c r="J44" s="111" t="s">
        <v>71</v>
      </c>
      <c r="K44" s="87" t="s">
        <v>258</v>
      </c>
      <c r="L44" s="87" t="s">
        <v>258</v>
      </c>
      <c r="M44" s="89" t="s">
        <v>72</v>
      </c>
      <c r="N44" s="86"/>
      <c r="O44" s="86"/>
      <c r="P44" s="86"/>
      <c r="Q44" s="86" t="s">
        <v>9</v>
      </c>
      <c r="R44" s="86"/>
      <c r="S44" s="18"/>
      <c r="T44" s="128"/>
      <c r="U44" s="128"/>
      <c r="V44" s="128"/>
      <c r="W44" s="148"/>
      <c r="X44" s="128"/>
      <c r="Y44" s="107"/>
      <c r="Z44" s="107"/>
      <c r="AA44" s="107"/>
      <c r="AB44" s="116"/>
      <c r="AC44" s="116"/>
      <c r="AD44" s="107"/>
      <c r="AE44" s="108"/>
      <c r="AF44" s="107"/>
      <c r="AG44" s="107"/>
      <c r="AH44" s="107"/>
      <c r="AI44" s="107"/>
      <c r="AJ44" s="4"/>
    </row>
    <row r="45" spans="1:36" ht="155.25" customHeight="1" x14ac:dyDescent="0.35">
      <c r="A45" s="169"/>
      <c r="B45" s="5" t="s">
        <v>47</v>
      </c>
      <c r="C45" s="99" t="s">
        <v>212</v>
      </c>
      <c r="D45" s="89" t="s">
        <v>149</v>
      </c>
      <c r="E45" s="89" t="s">
        <v>150</v>
      </c>
      <c r="F45" s="88" t="s">
        <v>259</v>
      </c>
      <c r="G45" s="88" t="s">
        <v>261</v>
      </c>
      <c r="H45" s="87" t="s">
        <v>251</v>
      </c>
      <c r="I45" s="111" t="s">
        <v>151</v>
      </c>
      <c r="J45" s="89" t="s">
        <v>71</v>
      </c>
      <c r="K45" s="89" t="s">
        <v>258</v>
      </c>
      <c r="L45" s="87" t="s">
        <v>258</v>
      </c>
      <c r="M45" s="89" t="s">
        <v>76</v>
      </c>
      <c r="N45" s="86"/>
      <c r="O45" s="86"/>
      <c r="P45" s="86"/>
      <c r="Q45" s="86" t="s">
        <v>9</v>
      </c>
      <c r="R45" s="86"/>
      <c r="S45" s="18"/>
      <c r="T45" s="128"/>
      <c r="U45" s="130"/>
      <c r="V45" s="128"/>
      <c r="W45" s="148"/>
      <c r="X45" s="128"/>
      <c r="Y45" s="87"/>
      <c r="Z45" s="89"/>
      <c r="AA45" s="107"/>
      <c r="AB45" s="116"/>
      <c r="AC45" s="116"/>
      <c r="AD45" s="107"/>
      <c r="AE45" s="108"/>
      <c r="AF45" s="107"/>
      <c r="AG45" s="107"/>
      <c r="AH45" s="107"/>
      <c r="AI45" s="107"/>
      <c r="AJ45" s="4"/>
    </row>
    <row r="46" spans="1:36" ht="164.25" customHeight="1" x14ac:dyDescent="0.35">
      <c r="A46" s="169"/>
      <c r="B46" s="5" t="s">
        <v>48</v>
      </c>
      <c r="C46" s="99" t="s">
        <v>213</v>
      </c>
      <c r="D46" s="109" t="s">
        <v>237</v>
      </c>
      <c r="E46" s="89" t="s">
        <v>152</v>
      </c>
      <c r="F46" s="88" t="s">
        <v>260</v>
      </c>
      <c r="G46" s="88" t="s">
        <v>264</v>
      </c>
      <c r="H46" s="87" t="s">
        <v>252</v>
      </c>
      <c r="I46" s="111" t="s">
        <v>70</v>
      </c>
      <c r="J46" s="89" t="s">
        <v>71</v>
      </c>
      <c r="K46" s="89" t="s">
        <v>258</v>
      </c>
      <c r="L46" s="87" t="s">
        <v>258</v>
      </c>
      <c r="M46" s="89" t="s">
        <v>76</v>
      </c>
      <c r="N46" s="86"/>
      <c r="O46" s="86"/>
      <c r="P46" s="86" t="s">
        <v>9</v>
      </c>
      <c r="Q46" s="86"/>
      <c r="R46" s="86"/>
      <c r="S46" s="18"/>
      <c r="T46" s="128"/>
      <c r="U46" s="128"/>
      <c r="V46" s="148"/>
      <c r="W46" s="150"/>
      <c r="X46" s="128"/>
      <c r="Y46" s="107"/>
      <c r="Z46" s="89"/>
      <c r="AA46" s="107"/>
      <c r="AB46" s="116"/>
      <c r="AC46" s="116"/>
      <c r="AD46" s="107"/>
      <c r="AE46" s="108"/>
      <c r="AF46" s="107"/>
      <c r="AG46" s="107"/>
      <c r="AH46" s="107"/>
      <c r="AI46" s="107"/>
      <c r="AJ46" s="4"/>
    </row>
    <row r="47" spans="1:36" ht="169.5" customHeight="1" x14ac:dyDescent="0.35">
      <c r="A47" s="168" t="s">
        <v>61</v>
      </c>
      <c r="B47" s="5" t="s">
        <v>49</v>
      </c>
      <c r="C47" s="100" t="s">
        <v>214</v>
      </c>
      <c r="D47" s="87" t="s">
        <v>153</v>
      </c>
      <c r="E47" s="87" t="s">
        <v>92</v>
      </c>
      <c r="F47" s="88" t="s">
        <v>259</v>
      </c>
      <c r="G47" s="88" t="s">
        <v>261</v>
      </c>
      <c r="H47" s="87" t="s">
        <v>154</v>
      </c>
      <c r="I47" s="111" t="s">
        <v>155</v>
      </c>
      <c r="J47" s="89" t="s">
        <v>71</v>
      </c>
      <c r="K47" s="89" t="s">
        <v>258</v>
      </c>
      <c r="L47" s="87" t="s">
        <v>258</v>
      </c>
      <c r="M47" s="87" t="s">
        <v>72</v>
      </c>
      <c r="N47" s="86"/>
      <c r="O47" s="86"/>
      <c r="P47" s="86"/>
      <c r="Q47" s="86" t="s">
        <v>9</v>
      </c>
      <c r="R47" s="86"/>
      <c r="S47" s="18"/>
      <c r="T47" s="128"/>
      <c r="U47" s="130"/>
      <c r="V47" s="128"/>
      <c r="W47" s="150"/>
      <c r="X47" s="107"/>
      <c r="Y47" s="107"/>
      <c r="Z47" s="107"/>
      <c r="AA47" s="107"/>
      <c r="AB47" s="116"/>
      <c r="AC47" s="116"/>
      <c r="AD47" s="107"/>
      <c r="AE47" s="108"/>
      <c r="AF47" s="107"/>
      <c r="AG47" s="107"/>
      <c r="AH47" s="107"/>
      <c r="AI47" s="107"/>
      <c r="AJ47" s="4"/>
    </row>
    <row r="48" spans="1:36" ht="179.25" customHeight="1" x14ac:dyDescent="0.35">
      <c r="A48" s="169"/>
      <c r="B48" s="5" t="s">
        <v>50</v>
      </c>
      <c r="C48" s="100" t="s">
        <v>215</v>
      </c>
      <c r="D48" s="87" t="s">
        <v>156</v>
      </c>
      <c r="E48" s="87" t="s">
        <v>157</v>
      </c>
      <c r="F48" s="88" t="s">
        <v>259</v>
      </c>
      <c r="G48" s="88" t="s">
        <v>261</v>
      </c>
      <c r="H48" s="87" t="s">
        <v>158</v>
      </c>
      <c r="I48" s="111"/>
      <c r="J48" s="89" t="s">
        <v>71</v>
      </c>
      <c r="K48" s="89" t="s">
        <v>258</v>
      </c>
      <c r="L48" s="87" t="s">
        <v>258</v>
      </c>
      <c r="M48" s="87" t="s">
        <v>72</v>
      </c>
      <c r="N48" s="86"/>
      <c r="O48" s="86"/>
      <c r="P48" s="86"/>
      <c r="Q48" s="86" t="s">
        <v>9</v>
      </c>
      <c r="R48" s="86"/>
      <c r="S48" s="18"/>
      <c r="T48" s="144"/>
      <c r="U48" s="130"/>
      <c r="V48" s="148"/>
      <c r="W48" s="150"/>
      <c r="X48" s="107"/>
      <c r="Y48" s="89"/>
      <c r="Z48" s="107"/>
      <c r="AA48" s="107"/>
      <c r="AB48" s="116"/>
      <c r="AC48" s="116"/>
      <c r="AD48" s="107"/>
      <c r="AE48" s="108"/>
      <c r="AF48" s="107"/>
      <c r="AG48" s="107"/>
      <c r="AH48" s="107"/>
      <c r="AI48" s="107"/>
      <c r="AJ48" s="4"/>
    </row>
    <row r="49" spans="1:36" ht="60" customHeight="1" x14ac:dyDescent="0.35">
      <c r="A49" s="169"/>
      <c r="B49" s="5" t="s">
        <v>51</v>
      </c>
      <c r="C49" s="100" t="s">
        <v>282</v>
      </c>
      <c r="D49" s="98" t="s">
        <v>159</v>
      </c>
      <c r="E49" s="98" t="s">
        <v>160</v>
      </c>
      <c r="F49" s="88" t="s">
        <v>259</v>
      </c>
      <c r="G49" s="88" t="s">
        <v>261</v>
      </c>
      <c r="H49" s="87" t="s">
        <v>161</v>
      </c>
      <c r="I49" s="111" t="s">
        <v>290</v>
      </c>
      <c r="J49" s="89" t="s">
        <v>71</v>
      </c>
      <c r="K49" s="87" t="s">
        <v>258</v>
      </c>
      <c r="L49" s="87" t="s">
        <v>258</v>
      </c>
      <c r="M49" s="98" t="s">
        <v>76</v>
      </c>
      <c r="N49" s="86"/>
      <c r="O49" s="86" t="s">
        <v>9</v>
      </c>
      <c r="P49" s="86"/>
      <c r="Q49" s="86"/>
      <c r="R49" s="86"/>
      <c r="S49" s="18"/>
      <c r="T49" s="107"/>
      <c r="U49" s="107"/>
      <c r="V49" s="148"/>
      <c r="W49" s="150"/>
      <c r="X49" s="107"/>
      <c r="Y49" s="107"/>
      <c r="Z49" s="107"/>
      <c r="AA49" s="107"/>
      <c r="AB49" s="116"/>
      <c r="AC49" s="116"/>
      <c r="AD49" s="107"/>
      <c r="AE49" s="108"/>
      <c r="AF49" s="107"/>
      <c r="AG49" s="107"/>
      <c r="AH49" s="107"/>
      <c r="AI49" s="107"/>
      <c r="AJ49" s="4"/>
    </row>
    <row r="50" spans="1:36" ht="104.25" customHeight="1" x14ac:dyDescent="0.35">
      <c r="A50" s="169"/>
      <c r="B50" s="5" t="s">
        <v>52</v>
      </c>
      <c r="C50" s="101" t="s">
        <v>216</v>
      </c>
      <c r="D50" s="98" t="s">
        <v>238</v>
      </c>
      <c r="E50" s="98" t="s">
        <v>162</v>
      </c>
      <c r="F50" s="88" t="s">
        <v>259</v>
      </c>
      <c r="G50" s="88" t="s">
        <v>264</v>
      </c>
      <c r="H50" s="87" t="s">
        <v>163</v>
      </c>
      <c r="I50" s="111" t="s">
        <v>164</v>
      </c>
      <c r="J50" s="89" t="s">
        <v>71</v>
      </c>
      <c r="K50" s="87" t="s">
        <v>258</v>
      </c>
      <c r="L50" s="87" t="s">
        <v>258</v>
      </c>
      <c r="M50" s="98" t="s">
        <v>72</v>
      </c>
      <c r="N50" s="86"/>
      <c r="O50" s="86"/>
      <c r="P50" s="86"/>
      <c r="Q50" s="86" t="s">
        <v>9</v>
      </c>
      <c r="R50" s="86"/>
      <c r="S50" s="18"/>
      <c r="T50" s="130"/>
      <c r="U50" s="130"/>
      <c r="V50" s="148"/>
      <c r="W50" s="150"/>
      <c r="X50" s="107"/>
      <c r="Y50" s="107"/>
      <c r="Z50" s="107"/>
      <c r="AA50" s="107"/>
      <c r="AB50" s="116"/>
      <c r="AC50" s="116"/>
      <c r="AD50" s="107"/>
      <c r="AE50" s="108"/>
      <c r="AF50" s="107"/>
      <c r="AG50" s="107"/>
      <c r="AH50" s="107"/>
      <c r="AI50" s="107"/>
      <c r="AJ50" s="4"/>
    </row>
    <row r="51" spans="1:36" ht="120" customHeight="1" x14ac:dyDescent="0.35">
      <c r="A51" s="169"/>
      <c r="B51" s="5" t="s">
        <v>53</v>
      </c>
      <c r="C51" s="100" t="s">
        <v>217</v>
      </c>
      <c r="D51" s="98" t="s">
        <v>165</v>
      </c>
      <c r="E51" s="98" t="s">
        <v>166</v>
      </c>
      <c r="F51" s="88" t="s">
        <v>259</v>
      </c>
      <c r="G51" s="88" t="s">
        <v>260</v>
      </c>
      <c r="H51" s="87" t="s">
        <v>167</v>
      </c>
      <c r="I51" s="111" t="s">
        <v>290</v>
      </c>
      <c r="J51" s="89" t="s">
        <v>71</v>
      </c>
      <c r="K51" s="87" t="s">
        <v>258</v>
      </c>
      <c r="L51" s="87" t="s">
        <v>258</v>
      </c>
      <c r="M51" s="98" t="s">
        <v>76</v>
      </c>
      <c r="N51" s="86"/>
      <c r="O51" s="86"/>
      <c r="P51" s="86"/>
      <c r="Q51" s="86" t="s">
        <v>9</v>
      </c>
      <c r="R51" s="86"/>
      <c r="S51" s="18"/>
      <c r="T51" s="128"/>
      <c r="U51" s="128"/>
      <c r="V51" s="128"/>
      <c r="W51" s="87"/>
      <c r="X51" s="128"/>
      <c r="Y51" s="107"/>
      <c r="Z51" s="107"/>
      <c r="AA51" s="107"/>
      <c r="AB51" s="116"/>
      <c r="AC51" s="116"/>
      <c r="AD51" s="107"/>
      <c r="AE51" s="108"/>
      <c r="AF51" s="107"/>
      <c r="AG51" s="107"/>
      <c r="AH51" s="107"/>
      <c r="AI51" s="107"/>
      <c r="AJ51" s="4"/>
    </row>
    <row r="52" spans="1:36" ht="30" customHeight="1" x14ac:dyDescent="0.35">
      <c r="A52" s="169"/>
      <c r="B52" s="5" t="s">
        <v>54</v>
      </c>
      <c r="C52" s="101" t="s">
        <v>218</v>
      </c>
      <c r="D52" s="98" t="s">
        <v>168</v>
      </c>
      <c r="E52" s="98" t="s">
        <v>283</v>
      </c>
      <c r="F52" s="88" t="s">
        <v>260</v>
      </c>
      <c r="G52" s="88" t="s">
        <v>261</v>
      </c>
      <c r="H52" s="89" t="s">
        <v>253</v>
      </c>
      <c r="I52" s="111" t="s">
        <v>290</v>
      </c>
      <c r="J52" s="89" t="s">
        <v>71</v>
      </c>
      <c r="K52" s="87" t="s">
        <v>258</v>
      </c>
      <c r="L52" s="87" t="s">
        <v>258</v>
      </c>
      <c r="M52" s="98" t="s">
        <v>76</v>
      </c>
      <c r="N52" s="86"/>
      <c r="O52" s="86" t="s">
        <v>9</v>
      </c>
      <c r="P52" s="86"/>
      <c r="Q52" s="86"/>
      <c r="R52" s="86"/>
      <c r="S52" s="18"/>
      <c r="T52" s="128"/>
      <c r="U52" s="128"/>
      <c r="V52" s="128"/>
      <c r="W52" s="89"/>
      <c r="X52" s="128"/>
      <c r="Y52" s="107"/>
      <c r="Z52" s="107"/>
      <c r="AA52" s="107"/>
      <c r="AB52" s="116"/>
      <c r="AC52" s="116"/>
      <c r="AD52" s="107"/>
      <c r="AE52" s="108"/>
      <c r="AF52" s="107"/>
      <c r="AG52" s="107"/>
      <c r="AH52" s="107"/>
      <c r="AI52" s="107"/>
      <c r="AJ52" s="4"/>
    </row>
    <row r="53" spans="1:36" ht="30" customHeight="1" x14ac:dyDescent="0.35">
      <c r="A53" s="170"/>
      <c r="B53" s="5" t="s">
        <v>55</v>
      </c>
      <c r="C53" s="99" t="s">
        <v>316</v>
      </c>
      <c r="D53" s="87" t="s">
        <v>169</v>
      </c>
      <c r="E53" s="87" t="s">
        <v>284</v>
      </c>
      <c r="F53" s="88" t="s">
        <v>259</v>
      </c>
      <c r="G53" s="88" t="s">
        <v>262</v>
      </c>
      <c r="H53" s="87" t="s">
        <v>255</v>
      </c>
      <c r="I53" s="111" t="s">
        <v>254</v>
      </c>
      <c r="J53" s="87" t="s">
        <v>71</v>
      </c>
      <c r="K53" s="87" t="s">
        <v>258</v>
      </c>
      <c r="L53" s="87" t="s">
        <v>258</v>
      </c>
      <c r="M53" s="87" t="s">
        <v>76</v>
      </c>
      <c r="N53" s="86"/>
      <c r="O53" s="86" t="s">
        <v>9</v>
      </c>
      <c r="P53" s="86"/>
      <c r="Q53" s="86"/>
      <c r="R53" s="86"/>
      <c r="S53" s="18"/>
      <c r="T53" s="128"/>
      <c r="U53" s="128"/>
      <c r="V53" s="128"/>
      <c r="W53" s="87"/>
      <c r="X53" s="128"/>
      <c r="Y53" s="107"/>
      <c r="Z53" s="107"/>
      <c r="AA53" s="107"/>
      <c r="AB53" s="116"/>
      <c r="AC53" s="116"/>
      <c r="AD53" s="107"/>
      <c r="AE53" s="108"/>
      <c r="AF53" s="107"/>
      <c r="AG53" s="107"/>
      <c r="AH53" s="107"/>
      <c r="AI53" s="107"/>
      <c r="AJ53" s="4"/>
    </row>
    <row r="54" spans="1:36" x14ac:dyDescent="0.35">
      <c r="AJ54" s="4"/>
    </row>
    <row r="55" spans="1:36" x14ac:dyDescent="0.35">
      <c r="B55" s="19"/>
      <c r="AJ55" s="4"/>
    </row>
    <row r="56" spans="1:36" ht="15" thickBot="1" x14ac:dyDescent="0.4">
      <c r="L56" s="24"/>
      <c r="AJ56" s="4"/>
    </row>
    <row r="57" spans="1:36" ht="26.25" customHeight="1" thickBot="1" x14ac:dyDescent="0.4">
      <c r="A57" s="20" t="s">
        <v>193</v>
      </c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3"/>
      <c r="M57" s="22"/>
      <c r="AJ57" s="4"/>
    </row>
    <row r="58" spans="1:36" ht="26.25" customHeight="1" thickBot="1" x14ac:dyDescent="0.4">
      <c r="A58" s="8"/>
      <c r="B58" s="9"/>
      <c r="C58" s="9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AJ58" s="4"/>
    </row>
    <row r="59" spans="1:36" ht="43.5" customHeight="1" thickBot="1" x14ac:dyDescent="0.4">
      <c r="A59" s="12" t="s">
        <v>194</v>
      </c>
      <c r="B59" s="13"/>
      <c r="C59" s="14">
        <f>COUNTA(C63:C68,C72:C72,C73:C73)</f>
        <v>0</v>
      </c>
      <c r="AJ59" s="4"/>
    </row>
    <row r="60" spans="1:36" x14ac:dyDescent="0.35">
      <c r="AJ60" s="4"/>
    </row>
    <row r="61" spans="1:36" ht="15.75" customHeight="1" x14ac:dyDescent="0.35">
      <c r="A61" s="203" t="s">
        <v>57</v>
      </c>
      <c r="B61" s="225" t="s">
        <v>15</v>
      </c>
      <c r="C61" s="202" t="s">
        <v>62</v>
      </c>
      <c r="D61" s="202" t="s">
        <v>63</v>
      </c>
      <c r="E61" s="202" t="s">
        <v>10</v>
      </c>
      <c r="F61" s="205" t="s">
        <v>11</v>
      </c>
      <c r="G61" s="205"/>
      <c r="H61" s="202" t="s">
        <v>64</v>
      </c>
      <c r="I61" s="201" t="s">
        <v>12</v>
      </c>
      <c r="J61" s="202" t="s">
        <v>13</v>
      </c>
      <c r="K61" s="202" t="s">
        <v>65</v>
      </c>
      <c r="L61" s="202"/>
      <c r="M61" s="202" t="s">
        <v>66</v>
      </c>
      <c r="N61" s="7"/>
      <c r="AJ61" s="4"/>
    </row>
    <row r="62" spans="1:36" ht="15.5" x14ac:dyDescent="0.35">
      <c r="A62" s="204"/>
      <c r="B62" s="225"/>
      <c r="C62" s="202"/>
      <c r="D62" s="202"/>
      <c r="E62" s="202"/>
      <c r="F62" s="118" t="s">
        <v>239</v>
      </c>
      <c r="G62" s="118" t="s">
        <v>67</v>
      </c>
      <c r="H62" s="202"/>
      <c r="I62" s="201"/>
      <c r="J62" s="202"/>
      <c r="K62" s="119" t="s">
        <v>58</v>
      </c>
      <c r="L62" s="119" t="s">
        <v>68</v>
      </c>
      <c r="M62" s="202"/>
      <c r="N62" s="1"/>
      <c r="AJ62" s="4"/>
    </row>
    <row r="63" spans="1:36" ht="15.5" x14ac:dyDescent="0.35">
      <c r="A63" s="209"/>
      <c r="B63" s="5"/>
      <c r="C63" s="102"/>
      <c r="D63" s="90"/>
      <c r="E63" s="90"/>
      <c r="F63" s="91"/>
      <c r="G63" s="91"/>
      <c r="H63" s="87"/>
      <c r="I63" s="113"/>
      <c r="J63" s="92"/>
      <c r="K63" s="92"/>
      <c r="L63" s="92"/>
      <c r="M63" s="92"/>
      <c r="N63" s="1"/>
      <c r="AJ63" s="4"/>
    </row>
    <row r="64" spans="1:36" ht="15.5" x14ac:dyDescent="0.35">
      <c r="A64" s="210"/>
      <c r="B64" s="5"/>
      <c r="C64" s="102"/>
      <c r="D64" s="90"/>
      <c r="E64" s="90"/>
      <c r="F64" s="91"/>
      <c r="G64" s="91"/>
      <c r="H64" s="87"/>
      <c r="I64" s="113"/>
      <c r="J64" s="90"/>
      <c r="K64" s="90"/>
      <c r="L64" s="90"/>
      <c r="M64" s="90"/>
      <c r="N64" s="1"/>
      <c r="AJ64" s="4"/>
    </row>
    <row r="65" spans="1:36" ht="15.5" x14ac:dyDescent="0.35">
      <c r="A65" s="210"/>
      <c r="B65" s="5"/>
      <c r="C65" s="102"/>
      <c r="D65" s="90"/>
      <c r="E65" s="90"/>
      <c r="F65" s="91"/>
      <c r="G65" s="91"/>
      <c r="H65" s="87"/>
      <c r="I65" s="113"/>
      <c r="J65" s="90"/>
      <c r="K65" s="90"/>
      <c r="L65" s="90"/>
      <c r="M65" s="90"/>
      <c r="N65" s="1"/>
      <c r="AJ65" s="4"/>
    </row>
    <row r="66" spans="1:36" ht="15.5" x14ac:dyDescent="0.35">
      <c r="A66" s="210"/>
      <c r="B66" s="5"/>
      <c r="C66" s="103"/>
      <c r="D66" s="93"/>
      <c r="E66" s="93"/>
      <c r="F66" s="91"/>
      <c r="G66" s="91"/>
      <c r="H66" s="93"/>
      <c r="I66" s="114"/>
      <c r="J66" s="94"/>
      <c r="K66" s="93"/>
      <c r="L66" s="93"/>
      <c r="M66" s="93"/>
      <c r="N66" s="1"/>
      <c r="AJ66" s="4"/>
    </row>
    <row r="67" spans="1:36" ht="15.5" x14ac:dyDescent="0.35">
      <c r="A67" s="210"/>
      <c r="B67" s="5"/>
      <c r="C67" s="103"/>
      <c r="D67" s="93"/>
      <c r="E67" s="93"/>
      <c r="F67" s="91"/>
      <c r="G67" s="91"/>
      <c r="H67" s="87"/>
      <c r="I67" s="114"/>
      <c r="J67" s="94"/>
      <c r="K67" s="93"/>
      <c r="L67" s="93"/>
      <c r="M67" s="93"/>
      <c r="N67" s="1"/>
      <c r="AJ67" s="4"/>
    </row>
    <row r="68" spans="1:36" ht="15.5" x14ac:dyDescent="0.35">
      <c r="A68" s="211"/>
      <c r="B68" s="5"/>
      <c r="C68" s="104"/>
      <c r="D68" s="96"/>
      <c r="E68" s="97"/>
      <c r="F68" s="91"/>
      <c r="G68" s="91"/>
      <c r="H68" s="95"/>
      <c r="I68" s="115"/>
      <c r="J68" s="98"/>
      <c r="K68" s="98"/>
      <c r="L68" s="98"/>
      <c r="M68" s="98"/>
      <c r="N68" s="1"/>
      <c r="AJ68" s="4"/>
    </row>
    <row r="69" spans="1:36" x14ac:dyDescent="0.35">
      <c r="AJ69" s="4"/>
    </row>
    <row r="70" spans="1:36" ht="15.75" customHeight="1" x14ac:dyDescent="0.35">
      <c r="A70" s="203" t="s">
        <v>57</v>
      </c>
      <c r="B70" s="225" t="s">
        <v>15</v>
      </c>
      <c r="C70" s="202" t="s">
        <v>62</v>
      </c>
      <c r="D70" s="202" t="s">
        <v>63</v>
      </c>
      <c r="E70" s="202" t="s">
        <v>10</v>
      </c>
      <c r="F70" s="205" t="s">
        <v>11</v>
      </c>
      <c r="G70" s="205"/>
      <c r="H70" s="202" t="s">
        <v>64</v>
      </c>
      <c r="I70" s="201" t="s">
        <v>12</v>
      </c>
      <c r="J70" s="202" t="s">
        <v>13</v>
      </c>
      <c r="K70" s="202" t="s">
        <v>65</v>
      </c>
      <c r="L70" s="202"/>
      <c r="M70" s="202" t="s">
        <v>66</v>
      </c>
      <c r="N70" s="7"/>
      <c r="AJ70" s="4"/>
    </row>
    <row r="71" spans="1:36" ht="15" customHeight="1" x14ac:dyDescent="0.35">
      <c r="A71" s="204"/>
      <c r="B71" s="225"/>
      <c r="C71" s="202"/>
      <c r="D71" s="202"/>
      <c r="E71" s="202"/>
      <c r="F71" s="118" t="s">
        <v>14</v>
      </c>
      <c r="G71" s="118" t="s">
        <v>67</v>
      </c>
      <c r="H71" s="202"/>
      <c r="I71" s="201"/>
      <c r="J71" s="202"/>
      <c r="K71" s="119" t="s">
        <v>58</v>
      </c>
      <c r="L71" s="119" t="s">
        <v>68</v>
      </c>
      <c r="M71" s="202"/>
      <c r="N71" s="1"/>
      <c r="AJ71" s="4"/>
    </row>
    <row r="72" spans="1:36" ht="15.5" x14ac:dyDescent="0.35">
      <c r="A72" s="112"/>
      <c r="B72" s="5"/>
      <c r="C72" s="105"/>
      <c r="D72" s="89"/>
      <c r="E72" s="89"/>
      <c r="F72" s="88"/>
      <c r="G72" s="88"/>
      <c r="H72" s="87"/>
      <c r="I72" s="85"/>
      <c r="J72" s="89"/>
      <c r="K72" s="89"/>
      <c r="L72" s="87"/>
      <c r="M72" s="89"/>
      <c r="N72" s="1"/>
      <c r="AJ72" s="4"/>
    </row>
    <row r="73" spans="1:36" x14ac:dyDescent="0.35">
      <c r="A73" s="19"/>
      <c r="B73" s="19"/>
      <c r="N73" s="1"/>
      <c r="AJ73" s="4"/>
    </row>
    <row r="74" spans="1:36" x14ac:dyDescent="0.3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4"/>
    </row>
    <row r="75" spans="1:36" x14ac:dyDescent="0.3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4"/>
    </row>
  </sheetData>
  <protectedRanges>
    <protectedRange sqref="A11:A53" name="Intervalo1"/>
    <protectedRange sqref="D47:D53 C40:C53 E49:G51 Y14:AI21 E52:Z53 C30:M30 C20:X21 C37:D39 X15:X18 E37:Z37 I51:Z51 C23:Y24 C14:W18 C11:AI11 C13:U13 C12:V12 Y12:AI12 W13:AI13 C31:U33 W31:Z34 C34:S34 E38:S38 X38:Z38 AA22:AI53 I39:Z39 E39:G39 E48:S48 E46:U46 W46:Z46 E47:T47 V47:W47 I49:S50 Y47:Z50 C25:S29 Y25:Y29 Y30:Z30 C22:S22 X22:Y22 C35:Z36 W26 C19:S19 D40:Z45" name="Intervalo1_1"/>
    <protectedRange sqref="H49:H51 C63:M68 H39" name="Intervalo1_2"/>
    <protectedRange sqref="C72:M72" name="Intervalo1_3"/>
    <protectedRange sqref="N30:X30" name="Intervalo1_1_1"/>
    <protectedRange sqref="W12:X12" name="Intervalo1_1_2"/>
    <protectedRange sqref="V13" name="Intervalo1_1_3"/>
    <protectedRange sqref="X14" name="Intervalo1_1_4"/>
    <protectedRange sqref="V31" name="Intervalo1_1_6"/>
    <protectedRange sqref="V32" name="Intervalo1_1_7"/>
    <protectedRange sqref="V33" name="Intervalo1_1_8"/>
    <protectedRange sqref="T34:V34" name="Intervalo1_1_9"/>
    <protectedRange sqref="T38:W38" name="Intervalo1_1_10"/>
    <protectedRange sqref="V46" name="Intervalo1_1_11"/>
    <protectedRange sqref="U47" name="Intervalo1_1_12"/>
    <protectedRange sqref="X47" name="Intervalo1_1_13"/>
    <protectedRange sqref="X49:X50 T49:V50 T48:X48" name="Intervalo1_1_14"/>
    <protectedRange sqref="W49:W50" name="Intervalo1_2_1"/>
    <protectedRange sqref="T25:X25 T27:X29 T26:V26 X26" name="Intervalo1_1_17"/>
    <protectedRange sqref="T22:W22" name="Intervalo1_1_18"/>
    <protectedRange sqref="T19:W19" name="Intervalo1_1_19"/>
  </protectedRanges>
  <mergeCells count="71">
    <mergeCell ref="A32:A36"/>
    <mergeCell ref="C20:C21"/>
    <mergeCell ref="B16:B18"/>
    <mergeCell ref="K70:L70"/>
    <mergeCell ref="M70:M71"/>
    <mergeCell ref="E70:E71"/>
    <mergeCell ref="F70:G70"/>
    <mergeCell ref="H70:H71"/>
    <mergeCell ref="I70:I71"/>
    <mergeCell ref="J70:J71"/>
    <mergeCell ref="H61:H62"/>
    <mergeCell ref="A70:A71"/>
    <mergeCell ref="B70:B71"/>
    <mergeCell ref="C70:C71"/>
    <mergeCell ref="D70:D71"/>
    <mergeCell ref="B61:B62"/>
    <mergeCell ref="C61:C62"/>
    <mergeCell ref="D61:D62"/>
    <mergeCell ref="A63:A68"/>
    <mergeCell ref="A1:AI1"/>
    <mergeCell ref="A2:AI2"/>
    <mergeCell ref="Y8:AI8"/>
    <mergeCell ref="F9:G9"/>
    <mergeCell ref="C9:C10"/>
    <mergeCell ref="A9:A10"/>
    <mergeCell ref="D9:D10"/>
    <mergeCell ref="E9:E10"/>
    <mergeCell ref="H9:H10"/>
    <mergeCell ref="I9:I10"/>
    <mergeCell ref="J9:J10"/>
    <mergeCell ref="M9:M10"/>
    <mergeCell ref="AI9:AI10"/>
    <mergeCell ref="B4:G4"/>
    <mergeCell ref="B6:C6"/>
    <mergeCell ref="AF9:AF10"/>
    <mergeCell ref="A8:M8"/>
    <mergeCell ref="I61:I62"/>
    <mergeCell ref="J61:J62"/>
    <mergeCell ref="M61:M62"/>
    <mergeCell ref="K61:L61"/>
    <mergeCell ref="A61:A62"/>
    <mergeCell ref="E61:E62"/>
    <mergeCell ref="F61:G61"/>
    <mergeCell ref="A11:A21"/>
    <mergeCell ref="A22:A31"/>
    <mergeCell ref="A37:A46"/>
    <mergeCell ref="B9:B10"/>
    <mergeCell ref="K9:L9"/>
    <mergeCell ref="A47:A53"/>
    <mergeCell ref="C16:C18"/>
    <mergeCell ref="N8:X8"/>
    <mergeCell ref="AB9:AB10"/>
    <mergeCell ref="X9:X10"/>
    <mergeCell ref="Y9:Y10"/>
    <mergeCell ref="Z9:Z10"/>
    <mergeCell ref="N9:N10"/>
    <mergeCell ref="O9:O10"/>
    <mergeCell ref="P9:P10"/>
    <mergeCell ref="Q9:Q10"/>
    <mergeCell ref="R9:R10"/>
    <mergeCell ref="S9:S10"/>
    <mergeCell ref="T9:T10"/>
    <mergeCell ref="U9:U10"/>
    <mergeCell ref="V9:V10"/>
    <mergeCell ref="W9:W10"/>
    <mergeCell ref="AG9:AG10"/>
    <mergeCell ref="AH9:AH10"/>
    <mergeCell ref="AA9:AA10"/>
    <mergeCell ref="AC9:AC10"/>
    <mergeCell ref="AD9:AD10"/>
    <mergeCell ref="AE9:AE10"/>
  </mergeCells>
  <phoneticPr fontId="21" type="noConversion"/>
  <conditionalFormatting sqref="N11:N53">
    <cfRule type="cellIs" dxfId="8" priority="8" stopIfTrue="1" operator="equal">
      <formula>"x"</formula>
    </cfRule>
  </conditionalFormatting>
  <conditionalFormatting sqref="O11:O53">
    <cfRule type="cellIs" dxfId="7" priority="7" operator="equal">
      <formula>"x"</formula>
    </cfRule>
  </conditionalFormatting>
  <conditionalFormatting sqref="P11:P53">
    <cfRule type="cellIs" dxfId="6" priority="6" operator="equal">
      <formula>"x"</formula>
    </cfRule>
  </conditionalFormatting>
  <conditionalFormatting sqref="Q11:Q53">
    <cfRule type="cellIs" dxfId="5" priority="5" stopIfTrue="1" operator="equal">
      <formula>"x"</formula>
    </cfRule>
  </conditionalFormatting>
  <conditionalFormatting sqref="R11:R53">
    <cfRule type="cellIs" dxfId="4" priority="4" operator="equal">
      <formula>"x"</formula>
    </cfRule>
  </conditionalFormatting>
  <conditionalFormatting sqref="S11:S53">
    <cfRule type="cellIs" dxfId="3" priority="2" stopIfTrue="1" operator="equal">
      <formula>$AN$7</formula>
    </cfRule>
    <cfRule type="cellIs" dxfId="2" priority="3" stopIfTrue="1" operator="equal">
      <formula>$AN$6</formula>
    </cfRule>
  </conditionalFormatting>
  <conditionalFormatting sqref="AN6:AN7">
    <cfRule type="cellIs" dxfId="1" priority="352" stopIfTrue="1" operator="equal">
      <formula>$AN$6</formula>
    </cfRule>
  </conditionalFormatting>
  <dataValidations count="1">
    <dataValidation type="list" allowBlank="1" showInputMessage="1" showErrorMessage="1" sqref="S11:S53" xr:uid="{FF5727AE-4357-4D7D-9B23-724587A84615}">
      <formula1>$AN$6:$AN$7</formula1>
    </dataValidation>
  </dataValidations>
  <pageMargins left="0.511811024" right="0.511811024" top="0.78740157499999996" bottom="0.78740157499999996" header="0.31496062000000002" footer="0.31496062000000002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42"/>
  <sheetViews>
    <sheetView showGridLines="0" topLeftCell="B16" zoomScale="80" zoomScaleNormal="80" zoomScalePageLayoutView="70" workbookViewId="0">
      <selection activeCell="D34" sqref="D34"/>
    </sheetView>
  </sheetViews>
  <sheetFormatPr defaultRowHeight="14.5" x14ac:dyDescent="0.35"/>
  <cols>
    <col min="1" max="1" width="2.81640625" customWidth="1"/>
    <col min="2" max="2" width="3.81640625" customWidth="1"/>
    <col min="3" max="3" width="53" bestFit="1" customWidth="1"/>
    <col min="4" max="4" width="12" bestFit="1" customWidth="1"/>
    <col min="5" max="5" width="7.453125" customWidth="1"/>
    <col min="6" max="6" width="12" bestFit="1" customWidth="1"/>
    <col min="7" max="7" width="8.1796875" customWidth="1"/>
    <col min="8" max="8" width="9.1796875" customWidth="1"/>
    <col min="24" max="24" width="2.81640625" customWidth="1"/>
    <col min="26" max="26" width="0" hidden="1" customWidth="1"/>
    <col min="27" max="28" width="4.1796875" hidden="1" customWidth="1"/>
    <col min="29" max="29" width="4.1796875" customWidth="1"/>
  </cols>
  <sheetData>
    <row r="1" spans="1:28" x14ac:dyDescent="0.35">
      <c r="A1" s="26"/>
      <c r="B1" s="226" t="s">
        <v>309</v>
      </c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6"/>
    </row>
    <row r="2" spans="1:28" s="3" customFormat="1" ht="21" customHeight="1" x14ac:dyDescent="0.35">
      <c r="A2" s="27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  <c r="X2" s="27"/>
    </row>
    <row r="3" spans="1:28" ht="33.75" customHeight="1" x14ac:dyDescent="0.5">
      <c r="A3" s="26"/>
      <c r="B3" s="232" t="str">
        <f>'MOS3 2024'!A2</f>
        <v>PLAN DE ACCIÓN PARA CONSERVACIÓN DE ESPECIES DE AVES MIGRATORIAS DE PASTIZALES DEL SUR DE SUDAMÉRICA Y DE SUS HÁBITATS</v>
      </c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6"/>
    </row>
    <row r="4" spans="1:28" x14ac:dyDescent="0.35">
      <c r="A4" s="26"/>
      <c r="J4" s="28"/>
      <c r="K4" s="28"/>
      <c r="L4" s="28"/>
      <c r="M4" s="28"/>
      <c r="N4" s="28"/>
      <c r="O4" s="28"/>
      <c r="X4" s="26"/>
    </row>
    <row r="5" spans="1:28" s="1" customFormat="1" ht="45" customHeight="1" x14ac:dyDescent="0.35">
      <c r="A5" s="4"/>
      <c r="B5" s="237" t="s">
        <v>308</v>
      </c>
      <c r="C5" s="237"/>
      <c r="D5" s="193" t="str">
        <f>'MOS3 2024'!B4</f>
        <v>Mejorar el estado de conservación de las especies de aves migratorias de pastizales y sus hábitats en el sur de Sudamérica, en áreas de reproducción, migración y concentración no reproductiva</v>
      </c>
      <c r="E5" s="193"/>
      <c r="F5" s="193"/>
      <c r="G5" s="193"/>
      <c r="H5" s="193"/>
      <c r="I5" s="193"/>
      <c r="J5" s="193"/>
      <c r="K5" s="193"/>
      <c r="L5" s="193"/>
      <c r="M5" s="194"/>
      <c r="N5" s="2"/>
      <c r="O5" s="2"/>
      <c r="P5" s="2"/>
      <c r="Q5" s="2"/>
      <c r="R5" s="2"/>
      <c r="X5" s="4"/>
    </row>
    <row r="6" spans="1:28" x14ac:dyDescent="0.35">
      <c r="A6" s="26"/>
      <c r="J6" s="28"/>
      <c r="K6" s="28"/>
      <c r="L6" s="28"/>
      <c r="M6" s="28"/>
      <c r="N6" s="28"/>
      <c r="O6" s="28"/>
      <c r="X6" s="26"/>
    </row>
    <row r="7" spans="1:28" ht="26.25" customHeight="1" x14ac:dyDescent="0.35">
      <c r="A7" s="26"/>
      <c r="B7" s="237" t="s">
        <v>307</v>
      </c>
      <c r="C7" s="237"/>
      <c r="D7" s="227" t="str">
        <f>'MOS3 2024'!B6</f>
        <v>2 y 3 de diciembre de 2024</v>
      </c>
      <c r="E7" s="227"/>
      <c r="F7" s="227"/>
      <c r="G7" s="228"/>
      <c r="H7" s="1"/>
      <c r="I7" s="29"/>
      <c r="J7" s="28"/>
      <c r="K7" s="28"/>
      <c r="L7" s="28"/>
      <c r="M7" s="28"/>
      <c r="N7" s="28"/>
      <c r="O7" s="28"/>
      <c r="X7" s="26"/>
    </row>
    <row r="8" spans="1:28" x14ac:dyDescent="0.35">
      <c r="A8" s="26"/>
      <c r="X8" s="26"/>
    </row>
    <row r="9" spans="1:28" ht="31.5" customHeight="1" x14ac:dyDescent="0.35">
      <c r="A9" s="26"/>
      <c r="B9" s="226" t="s">
        <v>310</v>
      </c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6"/>
    </row>
    <row r="10" spans="1:28" x14ac:dyDescent="0.35">
      <c r="A10" s="26"/>
      <c r="G10" s="30"/>
      <c r="H10" s="30"/>
      <c r="I10" s="30"/>
      <c r="X10" s="26"/>
    </row>
    <row r="11" spans="1:28" ht="15.5" x14ac:dyDescent="0.35">
      <c r="A11" s="26"/>
      <c r="B11" s="227" t="s">
        <v>303</v>
      </c>
      <c r="C11" s="228"/>
      <c r="D11" s="31"/>
      <c r="E11" s="31"/>
      <c r="F11" s="31"/>
      <c r="G11" s="31"/>
      <c r="H11" s="31"/>
      <c r="I11" s="31" t="s">
        <v>312</v>
      </c>
      <c r="J11" s="31"/>
      <c r="K11" s="31"/>
      <c r="L11" s="31"/>
      <c r="M11" s="31"/>
      <c r="N11" s="31"/>
      <c r="O11" s="31"/>
      <c r="P11" s="31" t="s">
        <v>313</v>
      </c>
      <c r="Q11" s="31"/>
      <c r="R11" s="31"/>
      <c r="S11" s="31"/>
      <c r="T11" s="31"/>
      <c r="U11" s="31"/>
      <c r="V11" s="31"/>
      <c r="W11" s="31"/>
      <c r="X11" s="26"/>
    </row>
    <row r="12" spans="1:28" ht="15" thickBot="1" x14ac:dyDescent="0.4">
      <c r="A12" s="26"/>
      <c r="F12" s="233"/>
      <c r="G12" s="233"/>
      <c r="H12" s="32"/>
      <c r="X12" s="26"/>
    </row>
    <row r="13" spans="1:28" ht="33.75" customHeight="1" thickBot="1" x14ac:dyDescent="0.4">
      <c r="A13" s="26"/>
      <c r="C13" s="234" t="s">
        <v>291</v>
      </c>
      <c r="D13" s="235"/>
      <c r="E13" s="235"/>
      <c r="F13" s="235"/>
      <c r="G13" s="236"/>
      <c r="H13" s="33"/>
      <c r="X13" s="26"/>
    </row>
    <row r="14" spans="1:28" s="1" customFormat="1" ht="34.5" customHeight="1" thickBot="1" x14ac:dyDescent="0.4">
      <c r="A14" s="4"/>
      <c r="C14" s="34" t="s">
        <v>304</v>
      </c>
      <c r="D14" s="35" t="s">
        <v>305</v>
      </c>
      <c r="E14" s="36" t="s">
        <v>2</v>
      </c>
      <c r="F14" s="35" t="s">
        <v>306</v>
      </c>
      <c r="G14" s="37" t="s">
        <v>2</v>
      </c>
      <c r="H14" s="38"/>
      <c r="X14" s="4"/>
    </row>
    <row r="15" spans="1:28" ht="15.5" x14ac:dyDescent="0.35">
      <c r="A15" s="26"/>
      <c r="C15" s="39" t="s">
        <v>292</v>
      </c>
      <c r="D15" s="40"/>
      <c r="E15" s="41"/>
      <c r="F15" s="42">
        <f>COUNTA('MOS3 2024'!S11:S858)</f>
        <v>0</v>
      </c>
      <c r="G15" s="43">
        <f t="shared" ref="G15:G21" si="0">F15/$F$22</f>
        <v>0</v>
      </c>
      <c r="H15" s="44"/>
      <c r="X15" s="26"/>
    </row>
    <row r="16" spans="1:28" ht="15.5" x14ac:dyDescent="0.35">
      <c r="A16" s="26"/>
      <c r="C16" s="45" t="s">
        <v>293</v>
      </c>
      <c r="D16" s="46">
        <f>COUNTA('MOS3 2024'!N11:N858)</f>
        <v>0</v>
      </c>
      <c r="E16" s="47">
        <f>D16/$D$22</f>
        <v>0</v>
      </c>
      <c r="F16" s="48">
        <f>D16-AB16</f>
        <v>0</v>
      </c>
      <c r="G16" s="47">
        <f t="shared" si="0"/>
        <v>0</v>
      </c>
      <c r="H16" s="44"/>
      <c r="X16" s="26"/>
      <c r="Z16">
        <f>COUNTIFS('MOS3 2024'!N:N,"x",'MOS3 2024'!S:S,"Excluída")</f>
        <v>0</v>
      </c>
      <c r="AA16">
        <f>COUNTIFS('MOS3 2024'!N:N,"x",'MOS3 2024'!S:S,"Agrupada")</f>
        <v>0</v>
      </c>
      <c r="AB16">
        <f>Z16+AA16</f>
        <v>0</v>
      </c>
    </row>
    <row r="17" spans="1:28" ht="15.5" x14ac:dyDescent="0.35">
      <c r="A17" s="26"/>
      <c r="C17" s="49" t="s">
        <v>294</v>
      </c>
      <c r="D17" s="46">
        <f>COUNTA('MOS3 2024'!O11:O858)</f>
        <v>5</v>
      </c>
      <c r="E17" s="47">
        <f>D17/$D$22</f>
        <v>0.11627906976744186</v>
      </c>
      <c r="F17" s="48">
        <f>D17-AB17</f>
        <v>5</v>
      </c>
      <c r="G17" s="47">
        <f t="shared" si="0"/>
        <v>0.11627906976744186</v>
      </c>
      <c r="H17" s="44"/>
      <c r="X17" s="26"/>
      <c r="Z17">
        <f t="array" ref="Z17">COUNTIFS('MOS3 2024'!O:O,"x",'MOS3 2024'!S:S,"Excluída")</f>
        <v>0</v>
      </c>
      <c r="AA17">
        <f t="array" ref="AA17">COUNTIFS('MOS3 2024'!O:O,"x",'MOS3 2024'!S:S,"Agrupada")</f>
        <v>0</v>
      </c>
      <c r="AB17">
        <f>Z17+AA17</f>
        <v>0</v>
      </c>
    </row>
    <row r="18" spans="1:28" ht="15.5" x14ac:dyDescent="0.35">
      <c r="A18" s="26"/>
      <c r="C18" s="50" t="s">
        <v>295</v>
      </c>
      <c r="D18" s="46">
        <f>COUNTA('MOS3 2024'!P11:P858)</f>
        <v>16</v>
      </c>
      <c r="E18" s="47">
        <f>D18/$D$22</f>
        <v>0.37209302325581395</v>
      </c>
      <c r="F18" s="48">
        <f>D18-AB18</f>
        <v>16</v>
      </c>
      <c r="G18" s="47">
        <f t="shared" si="0"/>
        <v>0.37209302325581395</v>
      </c>
      <c r="H18" s="44"/>
      <c r="X18" s="26"/>
      <c r="Z18">
        <f t="array" ref="Z18">COUNTIFS('MOS3 2024'!P:P,"x",'MOS3 2024'!S:S,"Excluída")</f>
        <v>0</v>
      </c>
      <c r="AA18">
        <f t="array" ref="AA18">COUNTIFS('MOS3 2024'!P:P,"x",'MOS3 2024'!S:S,"Agrupada")</f>
        <v>0</v>
      </c>
      <c r="AB18">
        <f>Z18+AA18</f>
        <v>0</v>
      </c>
    </row>
    <row r="19" spans="1:28" ht="15.5" x14ac:dyDescent="0.35">
      <c r="A19" s="26"/>
      <c r="C19" s="51" t="s">
        <v>296</v>
      </c>
      <c r="D19" s="46">
        <f>COUNTA('MOS3 2024'!Q11:Q858)</f>
        <v>22</v>
      </c>
      <c r="E19" s="47">
        <f>D19/$D$22</f>
        <v>0.51162790697674421</v>
      </c>
      <c r="F19" s="48">
        <f t="shared" ref="F19:F20" si="1">D19-AB19</f>
        <v>22</v>
      </c>
      <c r="G19" s="47">
        <f t="shared" si="0"/>
        <v>0.51162790697674421</v>
      </c>
      <c r="H19" s="44"/>
      <c r="X19" s="26"/>
      <c r="Z19">
        <f t="array" ref="Z19">COUNTIFS('MOS3 2024'!Q:Q,"x",'MOS3 2024'!S:S,"Excluída")</f>
        <v>0</v>
      </c>
      <c r="AA19">
        <f t="array" ref="AA19">COUNTIFS('MOS3 2024'!Q:Q,"x",'MOS3 2024'!S:S,"Agrupada")</f>
        <v>0</v>
      </c>
      <c r="AB19">
        <f>Z19+AA19</f>
        <v>0</v>
      </c>
    </row>
    <row r="20" spans="1:28" ht="15.5" x14ac:dyDescent="0.35">
      <c r="A20" s="26"/>
      <c r="C20" s="52" t="s">
        <v>298</v>
      </c>
      <c r="D20" s="46">
        <f>COUNTA('MOS3 2024'!R11:R858)</f>
        <v>0</v>
      </c>
      <c r="E20" s="47">
        <f>D20/$D$22</f>
        <v>0</v>
      </c>
      <c r="F20" s="48">
        <f t="shared" si="1"/>
        <v>0</v>
      </c>
      <c r="G20" s="47">
        <f t="shared" si="0"/>
        <v>0</v>
      </c>
      <c r="H20" s="44"/>
      <c r="X20" s="26"/>
      <c r="Z20">
        <f t="array" ref="Z20">COUNTIFS('MOS3 2024'!R:R,"x",'MOS3 2024'!S:S,"Excluída")</f>
        <v>0</v>
      </c>
      <c r="AA20">
        <f t="array" ref="AA20">COUNTIFS('MOS3 2024'!R:R,"x",'MOS3 2024'!S:S,"Agrupada")</f>
        <v>0</v>
      </c>
      <c r="AB20">
        <f>Z20+AA20</f>
        <v>0</v>
      </c>
    </row>
    <row r="21" spans="1:28" ht="16" thickBot="1" x14ac:dyDescent="0.4">
      <c r="A21" s="26"/>
      <c r="C21" s="53" t="s">
        <v>297</v>
      </c>
      <c r="D21" s="54"/>
      <c r="E21" s="55"/>
      <c r="F21" s="56">
        <f>'MOS3 2024'!C59</f>
        <v>0</v>
      </c>
      <c r="G21" s="57">
        <f t="shared" si="0"/>
        <v>0</v>
      </c>
      <c r="H21" s="44"/>
      <c r="X21" s="26"/>
    </row>
    <row r="22" spans="1:28" ht="16" thickBot="1" x14ac:dyDescent="0.4">
      <c r="A22" s="26"/>
      <c r="C22" s="58" t="s">
        <v>299</v>
      </c>
      <c r="D22" s="59">
        <f>SUM(D16:D20)</f>
        <v>43</v>
      </c>
      <c r="E22" s="60">
        <f>SUM(E15:E21)</f>
        <v>1</v>
      </c>
      <c r="F22" s="61">
        <f>SUM(F16:F21)</f>
        <v>43</v>
      </c>
      <c r="G22" s="60">
        <f>SUM(G16:G21)</f>
        <v>1</v>
      </c>
      <c r="H22" s="44"/>
      <c r="X22" s="26"/>
    </row>
    <row r="23" spans="1:28" ht="15" thickBot="1" x14ac:dyDescent="0.4">
      <c r="A23" s="26"/>
      <c r="C23" s="62" t="s">
        <v>300</v>
      </c>
      <c r="D23" s="229">
        <f>COUNTIF('MOS3 2024'!S11:S858,"Agrupada")</f>
        <v>0</v>
      </c>
      <c r="E23" s="230"/>
      <c r="F23" s="230"/>
      <c r="G23" s="231"/>
      <c r="H23" s="63"/>
      <c r="X23" s="26"/>
    </row>
    <row r="24" spans="1:28" ht="15" thickBot="1" x14ac:dyDescent="0.4">
      <c r="A24" s="26"/>
      <c r="C24" s="64" t="s">
        <v>301</v>
      </c>
      <c r="D24" s="229">
        <f>COUNTIF('MOS3 2024'!S11:S54,"Excluída")</f>
        <v>0</v>
      </c>
      <c r="E24" s="230"/>
      <c r="F24" s="230"/>
      <c r="G24" s="231"/>
      <c r="X24" s="26"/>
    </row>
    <row r="25" spans="1:28" x14ac:dyDescent="0.35">
      <c r="A25" s="26"/>
      <c r="X25" s="26"/>
    </row>
    <row r="26" spans="1:28" x14ac:dyDescent="0.35">
      <c r="A26" s="26"/>
      <c r="X26" s="26"/>
    </row>
    <row r="27" spans="1:28" ht="15.5" x14ac:dyDescent="0.35">
      <c r="A27" s="26"/>
      <c r="B27" s="227" t="s">
        <v>311</v>
      </c>
      <c r="C27" s="228"/>
      <c r="D27" s="31"/>
      <c r="E27" s="31"/>
      <c r="F27" s="31"/>
      <c r="G27" s="31"/>
      <c r="X27" s="26"/>
    </row>
    <row r="28" spans="1:28" ht="16" thickBot="1" x14ac:dyDescent="0.4">
      <c r="A28" s="26"/>
      <c r="B28" s="31"/>
      <c r="C28" s="65"/>
      <c r="D28" s="65"/>
      <c r="E28" s="65"/>
      <c r="F28" s="65"/>
      <c r="G28" s="65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26"/>
    </row>
    <row r="29" spans="1:28" ht="16" thickBot="1" x14ac:dyDescent="0.4">
      <c r="A29" s="26"/>
      <c r="B29" s="65"/>
      <c r="C29" s="66" t="s">
        <v>1</v>
      </c>
      <c r="D29" s="67">
        <f>COUNTA('MOS3 2024'!A11:A53)</f>
        <v>5</v>
      </c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26"/>
    </row>
    <row r="30" spans="1:28" ht="15" thickBot="1" x14ac:dyDescent="0.4">
      <c r="A30" s="26"/>
      <c r="X30" s="26"/>
    </row>
    <row r="31" spans="1:28" ht="15" thickBot="1" x14ac:dyDescent="0.4">
      <c r="A31" s="26"/>
      <c r="C31" s="68" t="s">
        <v>3</v>
      </c>
      <c r="D31" s="68" t="s">
        <v>302</v>
      </c>
      <c r="E31" s="69"/>
      <c r="F31" s="70"/>
      <c r="G31" s="71"/>
      <c r="H31" s="72"/>
      <c r="I31" s="73"/>
      <c r="J31" s="74"/>
      <c r="W31" s="75"/>
      <c r="X31" s="26"/>
    </row>
    <row r="32" spans="1:28" x14ac:dyDescent="0.35">
      <c r="A32" s="26"/>
      <c r="C32" s="76" t="s">
        <v>4</v>
      </c>
      <c r="D32" s="77">
        <f>SUM(F32:J32)</f>
        <v>11</v>
      </c>
      <c r="E32" s="78">
        <f>COUNTA('MOS3 2024'!S11:S21)</f>
        <v>0</v>
      </c>
      <c r="F32" s="79">
        <f>COUNTA('MOS3 2024'!N11:N21)</f>
        <v>0</v>
      </c>
      <c r="G32" s="79">
        <f>COUNTA('MOS3 2024'!O11:O21)</f>
        <v>2</v>
      </c>
      <c r="H32" s="79">
        <f>COUNTA('MOS3 2024'!P11:P21)</f>
        <v>6</v>
      </c>
      <c r="I32" s="79">
        <f>COUNTA('MOS3 2024'!Q11:Q21)</f>
        <v>3</v>
      </c>
      <c r="J32" s="80">
        <f>COUNTA('MOS3 2024'!R11:R21)</f>
        <v>0</v>
      </c>
      <c r="W32" s="75"/>
      <c r="X32" s="26"/>
    </row>
    <row r="33" spans="1:30" x14ac:dyDescent="0.35">
      <c r="A33" s="26"/>
      <c r="C33" s="81" t="s">
        <v>5</v>
      </c>
      <c r="D33" s="76">
        <f>SUM(F33:J33)</f>
        <v>10</v>
      </c>
      <c r="E33" s="82">
        <f>COUNTA('MOS3 2024'!S22:S31)</f>
        <v>0</v>
      </c>
      <c r="F33" s="83">
        <f>COUNTA('MOS3 2024'!N22:N31)</f>
        <v>0</v>
      </c>
      <c r="G33" s="83">
        <f>COUNTA('MOS3 2024'!O22:O31)</f>
        <v>0</v>
      </c>
      <c r="H33" s="83">
        <f>COUNTA('MOS3 2024'!P22:P31)</f>
        <v>3</v>
      </c>
      <c r="I33" s="83">
        <f>COUNTA('MOS3 2024'!Q22:Q31)</f>
        <v>7</v>
      </c>
      <c r="J33" s="84">
        <f>COUNTA('MOS3 2024'!R22:R31)</f>
        <v>0</v>
      </c>
      <c r="W33" s="75"/>
      <c r="X33" s="26"/>
    </row>
    <row r="34" spans="1:30" x14ac:dyDescent="0.35">
      <c r="A34" s="26"/>
      <c r="C34" s="81" t="s">
        <v>6</v>
      </c>
      <c r="D34" s="76">
        <f t="shared" ref="D34:D36" si="2">SUM(F34:J34)</f>
        <v>5</v>
      </c>
      <c r="E34" s="82">
        <f>COUNTA('MOS3 2024'!S32:S36)</f>
        <v>0</v>
      </c>
      <c r="F34" s="83">
        <f>COUNTA('MOS3 2024'!N32:N36)</f>
        <v>0</v>
      </c>
      <c r="G34" s="83">
        <f>COUNTA('MOS3 2024'!O32:O36)</f>
        <v>0</v>
      </c>
      <c r="H34" s="83">
        <f>COUNTA('MOS3 2024'!P32:P36)</f>
        <v>2</v>
      </c>
      <c r="I34" s="83">
        <f>COUNTA('MOS3 2024'!Q32:Q36)</f>
        <v>3</v>
      </c>
      <c r="J34" s="84">
        <f>COUNTA('MOS3 2024'!R32:R36)</f>
        <v>0</v>
      </c>
      <c r="W34" s="75"/>
      <c r="X34" s="26"/>
    </row>
    <row r="35" spans="1:30" x14ac:dyDescent="0.35">
      <c r="A35" s="26"/>
      <c r="C35" s="81" t="s">
        <v>7</v>
      </c>
      <c r="D35" s="76">
        <f t="shared" si="2"/>
        <v>10</v>
      </c>
      <c r="E35" s="82">
        <f>COUNTA('MOS3 2024'!S37:S46)</f>
        <v>0</v>
      </c>
      <c r="F35" s="83">
        <f>COUNTA('MOS3 2024'!N37:N46)</f>
        <v>0</v>
      </c>
      <c r="G35" s="83">
        <f>COUNTA('MOS3 2024'!O37:O46)</f>
        <v>0</v>
      </c>
      <c r="H35" s="83">
        <f>COUNTA('MOS3 2024'!P37:P46)</f>
        <v>5</v>
      </c>
      <c r="I35" s="83">
        <f>COUNTA('MOS3 2024'!Q37:Q46)</f>
        <v>5</v>
      </c>
      <c r="J35" s="84">
        <f>COUNTA('MOS3 2024'!R37:R46)</f>
        <v>0</v>
      </c>
      <c r="W35" s="75"/>
      <c r="X35" s="26"/>
    </row>
    <row r="36" spans="1:30" x14ac:dyDescent="0.35">
      <c r="A36" s="26"/>
      <c r="C36" s="81" t="s">
        <v>8</v>
      </c>
      <c r="D36" s="76">
        <f t="shared" si="2"/>
        <v>7</v>
      </c>
      <c r="E36" s="82">
        <f>COUNTA('MOS3 2024'!S47:S53)</f>
        <v>0</v>
      </c>
      <c r="F36" s="83">
        <f>COUNTA('MOS3 2024'!N47:N53)</f>
        <v>0</v>
      </c>
      <c r="G36" s="83">
        <f>COUNTA('MOS3 2024'!O47:O53)</f>
        <v>3</v>
      </c>
      <c r="H36" s="83">
        <f>COUNTA('MOS3 2024'!P47:P53)</f>
        <v>0</v>
      </c>
      <c r="I36" s="83">
        <f>COUNTA('MOS3 2024'!Q47:Q53)</f>
        <v>4</v>
      </c>
      <c r="J36" s="84">
        <f>COUNTA('MOS3 2024'!R47:R53)</f>
        <v>0</v>
      </c>
      <c r="W36" s="75"/>
      <c r="X36" s="26"/>
    </row>
    <row r="37" spans="1:30" x14ac:dyDescent="0.35">
      <c r="A37" s="26"/>
      <c r="X37" s="26"/>
    </row>
    <row r="38" spans="1:30" x14ac:dyDescent="0.3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</row>
    <row r="40" spans="1:30" x14ac:dyDescent="0.3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</row>
    <row r="41" spans="1:30" x14ac:dyDescent="0.3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</row>
    <row r="42" spans="1:30" x14ac:dyDescent="0.3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</row>
  </sheetData>
  <sheetProtection algorithmName="SHA-512" hashValue="uYErj/mPPE2Al3F2vLtwXdM7hsVsbkOhEzPpeWSg933y+ELkymrsvaAeUJC7Nyo9Gb5wpdjLl4Sj8IFZAqjCdA==" saltValue="FSaq/nRC9iwuKqXZj/YKiA==" spinCount="100000" sheet="1" objects="1" scenarios="1"/>
  <protectedRanges>
    <protectedRange algorithmName="SHA-512" hashValue="FNoCzGDmfoZ1EO9gEVhV3tmD/6/Qm1u9bEmEseyXMH4Lrtfi45PEh6ycYQFvjBmZ5fOQ2BUQuendyOGxDQ5MHQ==" saltValue="1L2jvInnRFX6386VAReaWA==" spinCount="100000" sqref="A1:AD42" name="Intervalo1"/>
  </protectedRanges>
  <mergeCells count="13">
    <mergeCell ref="B1:W2"/>
    <mergeCell ref="B27:C27"/>
    <mergeCell ref="D23:G23"/>
    <mergeCell ref="D24:G24"/>
    <mergeCell ref="B3:W3"/>
    <mergeCell ref="D7:G7"/>
    <mergeCell ref="B11:C11"/>
    <mergeCell ref="B9:W9"/>
    <mergeCell ref="F12:G12"/>
    <mergeCell ref="C13:G13"/>
    <mergeCell ref="B5:C5"/>
    <mergeCell ref="B7:C7"/>
    <mergeCell ref="D5:M5"/>
  </mergeCells>
  <phoneticPr fontId="21" type="noConversion"/>
  <conditionalFormatting sqref="E32:F32 F32:J36">
    <cfRule type="cellIs" dxfId="0" priority="5" stopIfTrue="1" operator="equal">
      <formula>0</formula>
    </cfRule>
  </conditionalFormatting>
  <pageMargins left="0.25" right="0.25" top="0.75" bottom="0.75" header="0.3" footer="0.3"/>
  <pageSetup paperSize="9" scale="52" fitToHeight="0" orientation="landscape" r:id="rId1"/>
  <colBreaks count="1" manualBreakCount="1">
    <brk id="11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a7b50396-0b06-45c1-b28e-46f86d566a10" xsi:nil="true"/>
    <MariaJoseOrtiz xmlns="a7b50396-0b06-45c1-b28e-46f86d566a10" xsi:nil="true"/>
    <Notes xmlns="a7b50396-0b06-45c1-b28e-46f86d566a10" xsi:nil="true"/>
    <Sent xmlns="a7b50396-0b06-45c1-b28e-46f86d566a10" xsi:nil="true"/>
    <TaxCatchAll xmlns="985ec44e-1bab-4c0b-9df0-6ba128686fc9" xsi:nil="true"/>
    <TaxKeywordTaxHTField xmlns="c15478a5-0be8-4f5d-8383-b307d5ba8bf6">
      <Terms xmlns="http://schemas.microsoft.com/office/infopath/2007/PartnerControls"/>
    </TaxKeywordTaxHTField>
    <lcf76f155ced4ddcb4097134ff3c332f xmlns="a7b50396-0b06-45c1-b28e-46f86d566a10">
      <Terms xmlns="http://schemas.microsoft.com/office/infopath/2007/PartnerControls"/>
    </lcf76f155ced4ddcb4097134ff3c332f>
    <Reviewer xmlns="a7b50396-0b06-45c1-b28e-46f86d566a1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29416AA0540C42B015682282C961AD" ma:contentTypeVersion="24" ma:contentTypeDescription="Crear nuevo documento." ma:contentTypeScope="" ma:versionID="66057d28e0f6c1a71ae118817cbe8bde">
  <xsd:schema xmlns:xsd="http://www.w3.org/2001/XMLSchema" xmlns:xs="http://www.w3.org/2001/XMLSchema" xmlns:p="http://schemas.microsoft.com/office/2006/metadata/properties" xmlns:ns2="a7b50396-0b06-45c1-b28e-46f86d566a10" xmlns:ns3="985ec44e-1bab-4c0b-9df0-6ba128686fc9" xmlns:ns4="c15478a5-0be8-4f5d-8383-b307d5ba8bf6" targetNamespace="http://schemas.microsoft.com/office/2006/metadata/properties" ma:root="true" ma:fieldsID="8f4717dfbf56eb950f306f74dcae7a0d" ns2:_="" ns3:_="" ns4:_="">
    <xsd:import namespace="a7b50396-0b06-45c1-b28e-46f86d566a10"/>
    <xsd:import namespace="985ec44e-1bab-4c0b-9df0-6ba128686fc9"/>
    <xsd:import namespace="c15478a5-0be8-4f5d-8383-b307d5ba8b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  <xsd:element ref="ns4:SharedWithUsers" minOccurs="0"/>
                <xsd:element ref="ns4:SharedWithDetails" minOccurs="0"/>
                <xsd:element ref="ns4:TaxKeywordTaxHTField" minOccurs="0"/>
                <xsd:element ref="ns2:_Flow_SignoffStatus" minOccurs="0"/>
                <xsd:element ref="ns2:Reviewer" minOccurs="0"/>
                <xsd:element ref="ns2:MariaJoseOrtiz" minOccurs="0"/>
                <xsd:element ref="ns2:MediaServiceObjectDetectorVersions" minOccurs="0"/>
                <xsd:element ref="ns2:Notes" minOccurs="0"/>
                <xsd:element ref="ns2:Sent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50396-0b06-45c1-b28e-46f86d566a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78175662-8596-484a-92c7-351d01561e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3" nillable="true" ma:displayName="Sign-off status" ma:internalName="Sign_x002d_off_x0020_status">
      <xsd:simpleType>
        <xsd:restriction base="dms:Text"/>
      </xsd:simpleType>
    </xsd:element>
    <xsd:element name="Reviewer" ma:index="24" nillable="true" ma:displayName="Reviewer" ma:format="Dropdown" ma:internalName="Reviewer">
      <xsd:simpleType>
        <xsd:restriction base="dms:Text">
          <xsd:maxLength value="255"/>
        </xsd:restriction>
      </xsd:simpleType>
    </xsd:element>
    <xsd:element name="MariaJoseOrtiz" ma:index="25" nillable="true" ma:displayName="Maria Jose Ortiz" ma:description="REVISED BY AF" ma:format="Dropdown" ma:internalName="MariaJoseOrtiz">
      <xsd:simpleType>
        <xsd:restriction base="dms:Text">
          <xsd:maxLength value="255"/>
        </xsd:restriction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Notes" ma:index="27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Sent" ma:index="28" nillable="true" ma:displayName="Sent" ma:format="Dropdown" ma:internalName="Sent">
      <xsd:simpleType>
        <xsd:restriction base="dms:Choice">
          <xsd:enumeration value="Sent"/>
          <xsd:enumeration value="Pending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ec44e-1bab-4c0b-9df0-6ba128686fc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db64542-7ae3-4878-aafe-ea4cd8782300}" ma:internalName="TaxCatchAll" ma:showField="CatchAllData" ma:web="c15478a5-0be8-4f5d-8383-b307d5ba8b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5478a5-0be8-4f5d-8383-b307d5ba8bf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KeywordTaxHTField" ma:index="22" nillable="true" ma:taxonomy="true" ma:internalName="TaxKeywordTaxHTField" ma:taxonomyFieldName="TaxKeyword" ma:displayName="Palabras clave de empresa" ma:fieldId="{23f27201-bee3-471e-b2e7-b64fd8b7ca38}" ma:taxonomyMulti="true" ma:sspId="78175662-8596-484a-92c7-351d01561e22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C51AF3-DF84-4827-B17B-24037AC4E3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24F704-8315-46BC-B1CB-36C5FF58BEE1}">
  <ds:schemaRefs>
    <ds:schemaRef ds:uri="http://schemas.microsoft.com/office/2006/documentManagement/types"/>
    <ds:schemaRef ds:uri="http://schemas.openxmlformats.org/package/2006/metadata/core-properties"/>
    <ds:schemaRef ds:uri="d43c36c4-2f63-438d-b580-cdaa82dd720d"/>
    <ds:schemaRef ds:uri="http://purl.org/dc/elements/1.1/"/>
    <ds:schemaRef ds:uri="http://schemas.microsoft.com/office/2006/metadata/properties"/>
    <ds:schemaRef ds:uri="c633ef57-6cdf-4a57-99aa-44ee9da07c08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284800E-93FE-4641-A341-DE2F0AFFBB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MOS3 2024</vt:lpstr>
      <vt:lpstr>Panel de Gestión - 1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Navega</dc:creator>
  <cp:lastModifiedBy>Krishna Barros Bonavides</cp:lastModifiedBy>
  <cp:lastPrinted>2016-10-03T20:35:04Z</cp:lastPrinted>
  <dcterms:created xsi:type="dcterms:W3CDTF">2012-07-30T00:05:19Z</dcterms:created>
  <dcterms:modified xsi:type="dcterms:W3CDTF">2024-10-08T17:21:25Z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0x0101009929416AA0540C42B015682282C961AD</vt:lpwstr>
  </property>
  <property fmtid="{D5CDD505-2E9C-101B-9397-08002B2CF9AE}" pid="3" name="TaxKeyword">
    <vt:lpwstr/>
  </property>
  <property fmtid="{D5CDD505-2E9C-101B-9397-08002B2CF9AE}" pid="4" name="MediaServiceImageTags">
    <vt:lpwstr/>
  </property>
</Properties>
</file>